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ort-Zusammenfassung" sheetId="1" r:id="rId4"/>
    <sheet name="Zusammenfassung" sheetId="2" r:id="rId5"/>
    <sheet name="Info Wertquoten" sheetId="3" r:id="rId6"/>
    <sheet name="Kosten 2024" sheetId="4" r:id="rId7"/>
    <sheet name="Kosten 2023" sheetId="5" r:id="rId8"/>
    <sheet name="Kosten 2022" sheetId="6" r:id="rId9"/>
    <sheet name="Kosten 2021" sheetId="7" r:id="rId10"/>
    <sheet name="Kosten 2020" sheetId="8" r:id="rId11"/>
    <sheet name="Haus 2019" sheetId="9" r:id="rId12"/>
    <sheet name="Kosten 2019 Whg1.5" sheetId="10" r:id="rId13"/>
    <sheet name="Kosten 2018" sheetId="11" r:id="rId14"/>
    <sheet name="Kosten 2017 2OG" sheetId="12" r:id="rId15"/>
    <sheet name="Kosten 2017 1OG" sheetId="13" r:id="rId16"/>
    <sheet name="Bauabrechnung Loft" sheetId="14" r:id="rId17"/>
    <sheet name="Steuer 2017 Loft" sheetId="15" r:id="rId18"/>
    <sheet name="Kosten 2017 Loft" sheetId="16" r:id="rId19"/>
    <sheet name="Aufwände Loft" sheetId="17" r:id="rId20"/>
    <sheet name="Kosten 2016 Loft" sheetId="18" r:id="rId21"/>
    <sheet name="Kosten 2016 EG3.5" sheetId="19" r:id="rId22"/>
    <sheet name="Aufwände 2015" sheetId="20" r:id="rId23"/>
    <sheet name="Kosten 2015" sheetId="21" r:id="rId24"/>
    <sheet name="Unterhalt 2015" sheetId="22" r:id="rId25"/>
    <sheet name="Aufwände 2014" sheetId="23" r:id="rId26"/>
    <sheet name="Kosten 2014" sheetId="24" r:id="rId27"/>
    <sheet name="Unterhalt 2014" sheetId="25" r:id="rId28"/>
    <sheet name="Aufwände 2013" sheetId="26" r:id="rId29"/>
    <sheet name="Kosten 2013" sheetId="27" r:id="rId30"/>
    <sheet name="Unterhalt 2013" sheetId="28" r:id="rId31"/>
    <sheet name="Aufwände 2012" sheetId="29" r:id="rId32"/>
    <sheet name="Kosten 2012" sheetId="30" r:id="rId33"/>
    <sheet name="Unterhalt 2012" sheetId="31" r:id="rId34"/>
  </sheets>
</workbook>
</file>

<file path=xl/sharedStrings.xml><?xml version="1.0" encoding="utf-8"?>
<sst xmlns="http://schemas.openxmlformats.org/spreadsheetml/2006/main" uniqueCount="1371">
  <si>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</si>
  <si>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</si>
  <si>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</si>
  <si>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</si>
  <si>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Zusammenfassung</t>
  </si>
  <si>
    <t>Tabelle 1</t>
  </si>
  <si>
    <t>Aufwände und Kosten (Invest) zum Umbau an der Tägertschistrasse 28 in 3110 Münsingen</t>
  </si>
  <si>
    <t>Aufwände Eigenleistung</t>
  </si>
  <si>
    <t>Investitionen</t>
  </si>
  <si>
    <t>Unterhalt</t>
  </si>
  <si>
    <t>Total 2012</t>
  </si>
  <si>
    <t>Total 2013</t>
  </si>
  <si>
    <t>Total 2014</t>
  </si>
  <si>
    <t>Total 2015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</si>
  <si>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</si>
  <si>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</si>
  <si>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</si>
  <si>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</si>
  <si>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</si>
  <si>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</si>
  <si>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</si>
  <si>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2012 - 2015:</t>
  </si>
  <si>
    <t>Total Sanierung Wohnung EG 2016/17</t>
  </si>
  <si>
    <t>Total Sanierung Loft 2016/17</t>
  </si>
  <si>
    <t>Total Sanierung Wohnung 3.5 im 1OG 2017</t>
  </si>
  <si>
    <t>Total Sanierung Wohnung 1.5 im 1OG 2019</t>
  </si>
  <si>
    <t>Eigenleistung geschätzt</t>
  </si>
  <si>
    <t>Total Sanierung Wohnung 2OG 2017</t>
  </si>
  <si>
    <t>Total Neuanstrich Haus 20219</t>
  </si>
  <si>
    <t>Total Aufwände und Investitionen</t>
  </si>
  <si>
    <t>2012 - 2024</t>
  </si>
  <si>
    <t>Info Wertquoten</t>
  </si>
  <si>
    <t>Flächenzuordnung zur Erhebung der Wertquoten</t>
  </si>
  <si>
    <t>Flächenangaben gemäss M. Batt (Architekt)</t>
  </si>
  <si>
    <t>Entscheid</t>
  </si>
  <si>
    <t>Bruttofläche in m2</t>
  </si>
  <si>
    <t>Anteil in %</t>
  </si>
  <si>
    <t>Nettofläche in m2</t>
  </si>
  <si>
    <t>Keller</t>
  </si>
  <si>
    <t>Balkon/Sitzplatz</t>
  </si>
  <si>
    <t xml:space="preserve">1052-1 </t>
  </si>
  <si>
    <t>Wohnung 3.5 Zi Parterre</t>
  </si>
  <si>
    <t xml:space="preserve">1052-2 </t>
  </si>
  <si>
    <t>Wohnung Loft</t>
  </si>
  <si>
    <t xml:space="preserve">1052-3 </t>
  </si>
  <si>
    <t>Wohnung 3.5 Zi 1.OG</t>
  </si>
  <si>
    <t xml:space="preserve">1052-4 </t>
  </si>
  <si>
    <t>Wohnung 1.5 Zi 1.OG</t>
  </si>
  <si>
    <t>1052-5</t>
  </si>
  <si>
    <t>Wohnung 4.5 Zi DG</t>
  </si>
  <si>
    <t xml:space="preserve">Total </t>
  </si>
  <si>
    <t>Kosten 2024</t>
  </si>
  <si>
    <t>Unterhalt am Gebäude an der Tägertschistrasse 28 in 3110 Münsingen; Parzelle 1052 in 2024</t>
  </si>
  <si>
    <t>Alle Unterhaltsangaben zum Gebäude werden gelistet und anschliessend auf STOWE Einheiten verteilt.</t>
  </si>
  <si>
    <t>Total Kosten allgemein auf der Liegenschaft in 2024</t>
  </si>
  <si>
    <t>Datum</t>
  </si>
  <si>
    <t>Wer</t>
  </si>
  <si>
    <t>Art</t>
  </si>
  <si>
    <t>betrifft alle Wohnungen</t>
  </si>
  <si>
    <t>Kosten</t>
  </si>
  <si>
    <t>Abzug Faktor</t>
  </si>
  <si>
    <t>Steuerwert</t>
  </si>
  <si>
    <t>Restaurant Carlos, Münsingen</t>
  </si>
  <si>
    <t>Mieteressen als Entschädigung für Störungen</t>
  </si>
  <si>
    <t>X</t>
  </si>
  <si>
    <t>Morgenthaler, Münsingen</t>
  </si>
  <si>
    <t>Kaminfeger</t>
  </si>
  <si>
    <t>Hofer Feuerungen, Wichtrach</t>
  </si>
  <si>
    <t>Störung Brenner beheben</t>
  </si>
  <si>
    <t>Total Ausgaben Sanierung und Unterhalt</t>
  </si>
  <si>
    <t>Wertquoten der beteiligten Wohnungen:</t>
  </si>
  <si>
    <t>Aufteilung auf die betroffenen Wohnungen</t>
  </si>
  <si>
    <t>Faktor</t>
  </si>
  <si>
    <t>Aufgeteilt pro Wohnung</t>
  </si>
  <si>
    <t>Verteilsumme</t>
  </si>
  <si>
    <t>1051-1  Wohnung EG  3.5; Wertquote 20/100</t>
  </si>
  <si>
    <t>1052-2  Wohnung EG Loft; Wertquote29/100</t>
  </si>
  <si>
    <t>1052-3  Wohnung OG  3.5; Wertquote 19/100</t>
  </si>
  <si>
    <t>1052-4  Wohnung OG  1.5; Wertquote 7/100</t>
  </si>
  <si>
    <t>1052-5  Wohnung DG  4.5; Wertquote 25/100</t>
  </si>
  <si>
    <t>Unterhalt Wohnung für Steuerzwecke</t>
  </si>
  <si>
    <t>Einzelsumme</t>
  </si>
  <si>
    <t>Effektiver Abzug</t>
  </si>
  <si>
    <t>Hofer Gartenbau, Münsingen</t>
  </si>
  <si>
    <t>Erneuerung Sichtschutzwand; Anteil 50%</t>
  </si>
  <si>
    <t>Liegenschaftsunterhalt</t>
  </si>
  <si>
    <t>Anteil am allgemeinen Liegenschaftsunterhalt</t>
  </si>
  <si>
    <t>Total 1051-1  Wohnung EG  3.5; Wertquote 20/100</t>
  </si>
  <si>
    <t>Sanitär Schneider, Schwanden</t>
  </si>
  <si>
    <t>Toilette entstopft und entkalkt</t>
  </si>
  <si>
    <t>Total 1052-2  Wohnung EG Loft  3.5; Wertquote 29/100</t>
  </si>
  <si>
    <t>Pauschalabzug</t>
  </si>
  <si>
    <t>Immoscout24</t>
  </si>
  <si>
    <t>Wohnung ausschreiben</t>
  </si>
  <si>
    <t>Jumbo, Münsingen</t>
  </si>
  <si>
    <t>Ersatz Mischdüse und Abzuglampe</t>
  </si>
  <si>
    <t>Sukara Immo, Spiez</t>
  </si>
  <si>
    <t>Abnahme Wohnung</t>
  </si>
  <si>
    <t>Electrolux, Mägenwil</t>
  </si>
  <si>
    <t>Ersatz Gemüseschubladen im Kühlschrank</t>
  </si>
  <si>
    <t>ACS, Münsingen</t>
  </si>
  <si>
    <t>2 Nachschlüssel anfertigen</t>
  </si>
  <si>
    <t>Total 1052-3  Wohnung OG  3.5; Wertquote 19/100</t>
  </si>
  <si>
    <t>Kurt Burkhalter, Haushaltgeräte, Boll</t>
  </si>
  <si>
    <t>Reparatur Geschirrspüler</t>
  </si>
  <si>
    <t>Total 1052-5  Wohnung DG  4.5; Wertquote 25/100</t>
  </si>
  <si>
    <t>Total Unterhalt pro Wohnung</t>
  </si>
  <si>
    <t>1052-2  Wohnung EG Loft  3.5; Wertquote 29/100</t>
  </si>
  <si>
    <t>Total</t>
  </si>
  <si>
    <t>Kosten 2023</t>
  </si>
  <si>
    <t>Unterhalt am Gebäude an der Tägertschistrasse 28 in 3110 Münsingen; Parzelle 1052 in 2023</t>
  </si>
  <si>
    <t>Total Kosten allgemein auf der Liegenschaft in 2023</t>
  </si>
  <si>
    <t>Ersatz des Brenners</t>
  </si>
  <si>
    <t>Nur für Wohnung 1052-2 gilt der effektive Abzug</t>
  </si>
  <si>
    <t>für die anderen Wohnung gilt der Pauschalabzug</t>
  </si>
  <si>
    <t>Arpe, Buckten</t>
  </si>
  <si>
    <t>Küchenleitung ausgefräst und gespült</t>
  </si>
  <si>
    <t>Ausschreibung Loftwohnung</t>
  </si>
  <si>
    <t>Hornbach Biel, Biel</t>
  </si>
  <si>
    <t>Glasdichtung Badewanne</t>
  </si>
  <si>
    <t>Jumbo, Allmendingen</t>
  </si>
  <si>
    <t xml:space="preserve">Ersatz Duschbrause und Schlauch </t>
  </si>
  <si>
    <t>Ersatzschlüssel zu Reduit</t>
  </si>
  <si>
    <t>Batt Malerei, Münsingen</t>
  </si>
  <si>
    <t>Teilneuanstrich Fassade Loftwohnung</t>
  </si>
  <si>
    <t xml:space="preserve">Bosch, Haushaltgeräte </t>
  </si>
  <si>
    <t>Ersatz Kühlschranktüre und 2 Fächer</t>
  </si>
  <si>
    <t>Maler Batt, Münsingen</t>
  </si>
  <si>
    <t>Anstrich Wohnzimmer und Küche</t>
  </si>
  <si>
    <t>Coop Hobby, Münsingen</t>
  </si>
  <si>
    <t>Reparatur Waschmöbelschublade</t>
  </si>
  <si>
    <t>Jenni AG, Thun</t>
  </si>
  <si>
    <t>Rasensamen für Reparatur Rasenfläche</t>
  </si>
  <si>
    <t>Interdeco, Thalwenden</t>
  </si>
  <si>
    <t>Ersatz Rollozipper</t>
  </si>
  <si>
    <t>Ersatz Waschbecken im Bad</t>
  </si>
  <si>
    <t>Plattenleger Kobel, Eriz</t>
  </si>
  <si>
    <t>Reparatur Badwand nach Waschbeckenwechsel.</t>
  </si>
  <si>
    <t>Schärer Sanitär, Münsingen</t>
  </si>
  <si>
    <t>Waschtisch in Bad ersetzt.</t>
  </si>
  <si>
    <t>Abnahme Loftwohnung</t>
  </si>
  <si>
    <t>Haustechnik Krempl, Koblenz</t>
  </si>
  <si>
    <t>Ersatz Sprüharm Geschirrspüler</t>
  </si>
  <si>
    <t>Ersatz Türschloss</t>
  </si>
  <si>
    <t>Montage Ersatzwaschbecken</t>
  </si>
  <si>
    <t>Spülkasten repariert</t>
  </si>
  <si>
    <t>Schneider Sanitär, Schwanden</t>
  </si>
  <si>
    <t>Ablauf entstopfen</t>
  </si>
  <si>
    <t>Total Unterhalt</t>
  </si>
  <si>
    <t>Kosten 2022</t>
  </si>
  <si>
    <t>Kosten Tägertschistrasse 28 in 3110 Münsingen</t>
  </si>
  <si>
    <t>Zeit</t>
  </si>
  <si>
    <t>Dauer</t>
  </si>
  <si>
    <t>An/Rückreise</t>
  </si>
  <si>
    <t>Ort</t>
  </si>
  <si>
    <t>Total Std.</t>
  </si>
  <si>
    <t>Wohnung</t>
  </si>
  <si>
    <t>Investitionen 2022</t>
  </si>
  <si>
    <t>Hofer Feuerungsservice, Wichtrach</t>
  </si>
  <si>
    <t>Ersatz Brenner</t>
  </si>
  <si>
    <t>Münsingen</t>
  </si>
  <si>
    <t>alle</t>
  </si>
  <si>
    <t>Total Investitionen 2022</t>
  </si>
  <si>
    <t>Unterhalt 2022</t>
  </si>
  <si>
    <t>Kaminfegerarbeiten</t>
  </si>
  <si>
    <t>Mieteressen</t>
  </si>
  <si>
    <t>Reparatur Sichtschutz</t>
  </si>
  <si>
    <t>1052-1 und 2</t>
  </si>
  <si>
    <t>Stodo Storen, Kirchdorf</t>
  </si>
  <si>
    <t>Ersatz Store</t>
  </si>
  <si>
    <t>1052-2</t>
  </si>
  <si>
    <t>Coop, rexMax, Thun</t>
  </si>
  <si>
    <t>Gutschein für Haus</t>
  </si>
  <si>
    <t>Hornbach, Biel</t>
  </si>
  <si>
    <t>Ersatz Lavabo</t>
  </si>
  <si>
    <t>Expressschuhrep, Münsingen</t>
  </si>
  <si>
    <t>Beschriftung Sonnerie</t>
  </si>
  <si>
    <t>1052-3</t>
  </si>
  <si>
    <t>hk Haustechnik, Deutschland</t>
  </si>
  <si>
    <t>KHG Schreinerei, Wichtrach</t>
  </si>
  <si>
    <t>Balkontüre richten</t>
  </si>
  <si>
    <t>Sukara, Spiez</t>
  </si>
  <si>
    <t xml:space="preserve">Abnahme Wohnung </t>
  </si>
  <si>
    <t>Aussbesserungen</t>
  </si>
  <si>
    <t>Schärfer Sanitär, Münsingen</t>
  </si>
  <si>
    <t>Diverse Unterhaltsarbeiten</t>
  </si>
  <si>
    <t>Total Unterhalt 2022</t>
  </si>
  <si>
    <t>Eigenleistung an der Tägertschistrasse 28 in 3110 Münsingen</t>
  </si>
  <si>
    <t>F. Braun</t>
  </si>
  <si>
    <t>Diverse Besuche vor Ort mit Handwerkern pauschale</t>
  </si>
  <si>
    <t>Tägertschistrasse 28, 3110 Münsingen</t>
  </si>
  <si>
    <t>Administrative Büroarbeiten</t>
  </si>
  <si>
    <t>Thun</t>
  </si>
  <si>
    <t>Total Eigenleistung 2022</t>
  </si>
  <si>
    <t>Stundenansatz (CHF):</t>
  </si>
  <si>
    <t>Reisespesen pro km (CHF):</t>
  </si>
  <si>
    <t>Thun - Münsingen - Thun (km):</t>
  </si>
  <si>
    <t>1 Stunden</t>
  </si>
  <si>
    <t>Thun - Biel - Thun (km):</t>
  </si>
  <si>
    <t>2 Stunden</t>
  </si>
  <si>
    <t>Münsingen - Niederwangen (Bauhaus)(km)</t>
  </si>
  <si>
    <t>Münsingen - Biel (Hornbach) (km)</t>
  </si>
  <si>
    <t>Kosten 2021</t>
  </si>
  <si>
    <t>Investitionen 2021</t>
  </si>
  <si>
    <t>Moser Brennstoffe, Münsingen</t>
  </si>
  <si>
    <t>Oilfox; Fernauslesung Stand Öltank</t>
  </si>
  <si>
    <t>Krähenbühl, Steffisburg</t>
  </si>
  <si>
    <t>Tankreinigung</t>
  </si>
  <si>
    <t>Total Investitionen 2021</t>
  </si>
  <si>
    <t>Unterhalt 2021</t>
  </si>
  <si>
    <t>Ersatz 2 Plattenherd</t>
  </si>
  <si>
    <t>1052-4</t>
  </si>
  <si>
    <t>Jumbo, Online</t>
  </si>
  <si>
    <t>Unterlicht Küche</t>
  </si>
  <si>
    <t>1052-1</t>
  </si>
  <si>
    <t>Total Unterhalt 2021</t>
  </si>
  <si>
    <t>Installation und Inbetriebnahme Oilfox</t>
  </si>
  <si>
    <t>Total Eigenleistung 2021</t>
  </si>
  <si>
    <t>Kosten 2020</t>
  </si>
  <si>
    <t>Investitionen 2020</t>
  </si>
  <si>
    <t>Bigler, Gümligen</t>
  </si>
  <si>
    <t>Beschaffung Grüncontainer</t>
  </si>
  <si>
    <t>Braun</t>
  </si>
  <si>
    <t xml:space="preserve">Coop Gutschein Bauabschluss an Mieter </t>
  </si>
  <si>
    <t>Containerplatz erstellen</t>
  </si>
  <si>
    <t>Elektromaterial für Neuinstallation im Keller</t>
  </si>
  <si>
    <t>Total Investitionen in 2020</t>
  </si>
  <si>
    <t>Unterhalt 2020</t>
  </si>
  <si>
    <t>Sukara Immobilien, Spiez</t>
  </si>
  <si>
    <t>Abnahme Wohnung bei Mieterwechsel</t>
  </si>
  <si>
    <t>Dichtung Duschtüre</t>
  </si>
  <si>
    <t>Abnahme 3 Wohnungen bei Mieterwechsel</t>
  </si>
  <si>
    <t>1052-1, 2 und 3</t>
  </si>
  <si>
    <t>Brechbühl Schreinerei, Bern</t>
  </si>
  <si>
    <t>Reparaturarbeiten in Zimmer und Küche</t>
  </si>
  <si>
    <t xml:space="preserve">Reparatur Wasserverteilung im Keller </t>
  </si>
  <si>
    <t>Reparatur Sichtschutzwand infolge Sturmschaden</t>
  </si>
  <si>
    <t>Hufenus, Schönbühl</t>
  </si>
  <si>
    <t>Kontrolle Kamin</t>
  </si>
  <si>
    <t>Ersatz Wasserhahn</t>
  </si>
  <si>
    <t>Feuerungskontrolle</t>
  </si>
  <si>
    <t>Feuerungsservice</t>
  </si>
  <si>
    <t>Austausch Wasserhahn</t>
  </si>
  <si>
    <t>Total Unterhalt 2020</t>
  </si>
  <si>
    <t>Elektroinstallation Keller</t>
  </si>
  <si>
    <t>Total Eigenleistung 2020</t>
  </si>
  <si>
    <t>Haus 2019</t>
  </si>
  <si>
    <t>Kosten zur Sanierung des Gebäudes an der Tägertschistrasse 28 in 3110 Münsingen; Parzelle 1052</t>
  </si>
  <si>
    <t xml:space="preserve">Die letzte grosse Sanierung der Gebäudehülle erfolgte in den 70er Jahren. Die Sanierung war schon lange überfällig, jetzt konnten wir das Vorhaben </t>
  </si>
  <si>
    <t>endlich auch finanzieren.</t>
  </si>
  <si>
    <t>Umfang der Sanierung:</t>
  </si>
  <si>
    <t>Komplette Erneuerung des Aussenfarbe inklusive Ausbesserung der Schindeln, sowie neue Briefkästen und Detailarbeiten.</t>
  </si>
  <si>
    <t>Die Sanierung betriefft nur die Wohnungen 1052-1, -3, -4 und -5. Die Aussenhülle des Teil 1052-2 wurde 2016 saniert.</t>
  </si>
  <si>
    <t>Wertquoten total der Betroffenen Wohnungen: 71%    (71/100). Die Aufwände wurden im Verhältnis aufgerechnet.</t>
  </si>
  <si>
    <t>Total Kosten in 2019</t>
  </si>
  <si>
    <t>betrifft Nr -1, -3, -4, -5</t>
  </si>
  <si>
    <t>Coop B+H, Münsingen</t>
  </si>
  <si>
    <t>Material Wasserreparatur</t>
  </si>
  <si>
    <t>Vaterlaus, Münsingen</t>
  </si>
  <si>
    <t>Wasserventil</t>
  </si>
  <si>
    <t>Ersatz Rasenmäher</t>
  </si>
  <si>
    <t>Bären, Münsingen</t>
  </si>
  <si>
    <t>Einladung Mieter für Baustörung Malerei</t>
  </si>
  <si>
    <t>ETAVIS Beutler, Hasle-Rüegsau</t>
  </si>
  <si>
    <t>Besen</t>
  </si>
  <si>
    <t>Ravani Gerüstbau, Thun</t>
  </si>
  <si>
    <t>Akonto 1</t>
  </si>
  <si>
    <t>Reparatur Heizung</t>
  </si>
  <si>
    <t>M. Stahlberger, Münsingen</t>
  </si>
  <si>
    <t>Briefkastenmontage</t>
  </si>
  <si>
    <t>Immer AG, Uetendorf</t>
  </si>
  <si>
    <t>Ersatz 4 Briefkästen für vorderen Hausteil</t>
  </si>
  <si>
    <t>Aussenmatte</t>
  </si>
  <si>
    <t>Spenglerei Reusser, Münsingen</t>
  </si>
  <si>
    <t>Dachdeckerarbeiten, Reparatur Ziegel</t>
  </si>
  <si>
    <t>Reparatur Fassade als Basis für die Malerei</t>
  </si>
  <si>
    <t>Malerei Batt, Münsingen</t>
  </si>
  <si>
    <t>Neuanstrich Fassade und Fellläden, Akonto</t>
  </si>
  <si>
    <t>Zürich Versicherungen</t>
  </si>
  <si>
    <t>Erdbebenversicherung</t>
  </si>
  <si>
    <t>Gebäudeversicherung</t>
  </si>
  <si>
    <t>Brandversicherung</t>
  </si>
  <si>
    <t>Schlussrechnung</t>
  </si>
  <si>
    <t>gilt für alle Auslagen, die alle Wohnungen betreffen</t>
  </si>
  <si>
    <t>1052-2  Wohnung OG  3.5; Wertquote 19/100</t>
  </si>
  <si>
    <t>Umrechnungsfaktor der WQ auf 100%:  1.4085</t>
  </si>
  <si>
    <t>bei Aufteilung auf die betroffenen Wohnungen</t>
  </si>
  <si>
    <t>betrifft nur die Wohnungen 1052-1, -3, -4 und -5, 1052-2 wurde bei der Gebäudemalerei nicht tangiert.</t>
  </si>
  <si>
    <t>1051-1  Wohnung EG  3.5; Wertquote angepasst: 28.17/100</t>
  </si>
  <si>
    <t>1052-3  Wohnung OG  3.5; Wertquote angepasst: 26.76/100</t>
  </si>
  <si>
    <t>1052-4  Wohnung OG  1.5; Wertquote angepasst:  9.86/100</t>
  </si>
  <si>
    <t>1052-5  Wohnung DG  4.5; Wertquote angepasst:  35.21/100</t>
  </si>
  <si>
    <t>Kosten 2019 Whg1.5</t>
  </si>
  <si>
    <t>Kosten zum Umbau an der Tägertschistrasse 28 in 3110 Münsingen; Wohnung 1.OG 1.5; 1052-4</t>
  </si>
  <si>
    <t xml:space="preserve">Die letzte grosse Sanierung der Wohnung erfolgte in den 70er Jahren. Die Sanierung war schon lange überfällig, jetzt konnten wir das Vorhaben </t>
  </si>
  <si>
    <t xml:space="preserve">Komplette Sanierung von Küche, Bad, Wänden, Decken und Bodenbelägen. </t>
  </si>
  <si>
    <t>Ersatz UP Kombination</t>
  </si>
  <si>
    <t>Läderach AG, Worb</t>
  </si>
  <si>
    <t>Entsorgung Küche und Bad</t>
  </si>
  <si>
    <t>Ferroflex, Thun</t>
  </si>
  <si>
    <t>Ersatz Schlüssel</t>
  </si>
  <si>
    <t>Fust AG, Thun</t>
  </si>
  <si>
    <t>Ersatz Waschmaschine/Trockner</t>
  </si>
  <si>
    <t>Infrawerke Münsingen</t>
  </si>
  <si>
    <t>Baustellenstrom 2Q19</t>
  </si>
  <si>
    <t>Hobby Heimberg</t>
  </si>
  <si>
    <t>Bauausrüstung</t>
  </si>
  <si>
    <t>Coop B+H, Langnau</t>
  </si>
  <si>
    <t>Email für Reparatur Radiator</t>
  </si>
  <si>
    <t>OBI, Moosseedorf</t>
  </si>
  <si>
    <t>Vynilboden und Sockelleisten</t>
  </si>
  <si>
    <t>Bad mit Dusche, WC und Badmöbel</t>
  </si>
  <si>
    <t>Ausrüstung Küchenventilator</t>
  </si>
  <si>
    <t>OBI, Thun</t>
  </si>
  <si>
    <t>Wandbelag Bad</t>
  </si>
  <si>
    <t>Küchenmaterial</t>
  </si>
  <si>
    <t>Tiefbauamt Thun</t>
  </si>
  <si>
    <t>Entsorgung Baumaterial</t>
  </si>
  <si>
    <t>Coop B+H, Oberburg</t>
  </si>
  <si>
    <t>Baulatte</t>
  </si>
  <si>
    <t>Baumaterial</t>
  </si>
  <si>
    <t>Wohnideal, Gwatt</t>
  </si>
  <si>
    <t>Ersatz Balkontüre und Fenster</t>
  </si>
  <si>
    <t>Elektroausrüstung</t>
  </si>
  <si>
    <t>Latten unter Duschkabine</t>
  </si>
  <si>
    <t>Ausschreibung Wohnung</t>
  </si>
  <si>
    <t>IKEA, Lyssach</t>
  </si>
  <si>
    <t>Küchenzubehör</t>
  </si>
  <si>
    <t>Badausrüstung Ventilator</t>
  </si>
  <si>
    <t>Ersatz Küche inkl. Montage</t>
  </si>
  <si>
    <t>Türfalle, Türstopper, Elektro, Abdeckung</t>
  </si>
  <si>
    <t>münsingen</t>
  </si>
  <si>
    <t>Badausrüstung</t>
  </si>
  <si>
    <t>Vorhangstange</t>
  </si>
  <si>
    <t>Sockelleisten</t>
  </si>
  <si>
    <t>Tiefbauamt, Thun</t>
  </si>
  <si>
    <t>Elektroausrüstung und Badausrüstung</t>
  </si>
  <si>
    <t>R. Hamid, Zollikofen</t>
  </si>
  <si>
    <t>Endreinigung Wohnung</t>
  </si>
  <si>
    <t>Neuanstrich Wohnung</t>
  </si>
  <si>
    <t>Dorfzimmerei Gasser, Belp</t>
  </si>
  <si>
    <t>Böden und Decke verlegen und diverse Holzarbeiten.</t>
  </si>
  <si>
    <t>Gerhard Kobel, Plattenlegerei</t>
  </si>
  <si>
    <t>Wandplatten Küche verlegen</t>
  </si>
  <si>
    <t>H.U. Schneider, Schwanden</t>
  </si>
  <si>
    <t>Sanitärarbeiten</t>
  </si>
  <si>
    <t>Demontage und Montage Radiator für Wanderneuerung</t>
  </si>
  <si>
    <t>Baustellenstrom 3Q19</t>
  </si>
  <si>
    <t>Filter für Dampfabzug</t>
  </si>
  <si>
    <t>Baustellenstrom 4Q19</t>
  </si>
  <si>
    <t>Nyffeler Metallbau, Grosshöchst.</t>
  </si>
  <si>
    <t xml:space="preserve">Balkongeländer </t>
  </si>
  <si>
    <t>Kosten 2018</t>
  </si>
  <si>
    <t>Kosten Tägertschistrasse 28 in 3110 Münsingen; Wohnung 2.OG 4.5; 1052-5</t>
  </si>
  <si>
    <t>Rest. Bären, Münsingen</t>
  </si>
  <si>
    <t>Entschädigung Mieter für Baulärm</t>
  </si>
  <si>
    <t>Baumat, Wichtrach</t>
  </si>
  <si>
    <t>Isolation Wasserleitung</t>
  </si>
  <si>
    <t>Trinkgelt für Sanitär</t>
  </si>
  <si>
    <t>Sanitär Schneider, Schwanden i.E.</t>
  </si>
  <si>
    <t>Reparatur Toilette</t>
  </si>
  <si>
    <t>Weidezaun, Wester-Ohrstedt</t>
  </si>
  <si>
    <t>Heizkabel für Wasserleitung, als Reparatur wegen Einfrieren</t>
  </si>
  <si>
    <t>Entfrieren Wasserleitung</t>
  </si>
  <si>
    <t>Hofer, Heizservice Wichtrach</t>
  </si>
  <si>
    <t>Arpagaus, Münsingen</t>
  </si>
  <si>
    <t>Storenstoff Ersatz Store Süd</t>
  </si>
  <si>
    <t>Sattlerei tochtermann, Münsingen</t>
  </si>
  <si>
    <t>Nähen der Store</t>
  </si>
  <si>
    <t>Reparatur Wasserleitung</t>
  </si>
  <si>
    <t>Sukara, Immobilien</t>
  </si>
  <si>
    <t>Wohnungsabnahme</t>
  </si>
  <si>
    <t>Total Kosten in 2018</t>
  </si>
  <si>
    <t>Eigenleistung zum Umbau an der Tägertschistrasse 28 in 3110 Münsingen</t>
  </si>
  <si>
    <t>A.+F. Braun</t>
  </si>
  <si>
    <t>Ausmessen Küche und Bad</t>
  </si>
  <si>
    <t>Tägertschistrasse 28, Münsingen Whg 2.OG 4.5</t>
  </si>
  <si>
    <t>Total eigene Aufwände 2018</t>
  </si>
  <si>
    <t>Mietzins 2017</t>
  </si>
  <si>
    <t>Dietisheim</t>
  </si>
  <si>
    <t>Feller</t>
  </si>
  <si>
    <t>Rückzahlung Dietisheim</t>
  </si>
  <si>
    <t>Total Mieteinnahmen 2017</t>
  </si>
  <si>
    <t>Kosten 2017 2OG</t>
  </si>
  <si>
    <t>Kosten zum Umbau an der Tägertschistrasse 28 in 3110 Münsingen; Wohnung 2.OG 4.5; 1052-5</t>
  </si>
  <si>
    <t>Akonto Böden, Bad und Fliesen</t>
  </si>
  <si>
    <t>Aliexpress</t>
  </si>
  <si>
    <t>Bodenbelag Bad</t>
  </si>
  <si>
    <t>Bodenbelag Küche</t>
  </si>
  <si>
    <t>Schlussrechnung Böden, Bad und Fliesen</t>
  </si>
  <si>
    <t>Reusser Bedachungen, Münsingen</t>
  </si>
  <si>
    <t>Reinigung Regenrinne unter Balkon</t>
  </si>
  <si>
    <t>Zahlung Küche zu 90% (ausser halbe Montage)</t>
  </si>
  <si>
    <t>Prima, Rubigen</t>
  </si>
  <si>
    <t>Verpflegung Handwerker</t>
  </si>
  <si>
    <t>Badewanne und Wannenträger</t>
  </si>
  <si>
    <t>Coop, Münsingen</t>
  </si>
  <si>
    <t>Kropf Muldenservice</t>
  </si>
  <si>
    <t>Entsorgung Küche, Bad und Böden</t>
  </si>
  <si>
    <t>FedEx Zollrechnung</t>
  </si>
  <si>
    <t>Boden Bad Verzollung</t>
  </si>
  <si>
    <t>Filtech, Grosshöchstetten</t>
  </si>
  <si>
    <t>Spülung der Abläufe</t>
  </si>
  <si>
    <t>Landi, Thun</t>
  </si>
  <si>
    <t>2 Paar Arbeitshandschuhe</t>
  </si>
  <si>
    <t>Läderach, Worb</t>
  </si>
  <si>
    <t>Entsorgung Bauschutt</t>
  </si>
  <si>
    <t>Mietwagen Otto</t>
  </si>
  <si>
    <t>Transport Material Hornbach</t>
  </si>
  <si>
    <t>Entsorgung Material</t>
  </si>
  <si>
    <t>P. Aeschbacher / M. Rothenbühler</t>
  </si>
  <si>
    <t>Demontagearbeiten Boden und Küche</t>
  </si>
  <si>
    <t>schwarz</t>
  </si>
  <si>
    <t>Zurflühs Bahnhöfli, Steffisburg</t>
  </si>
  <si>
    <t>Einladung Handwerker</t>
  </si>
  <si>
    <t>Stefffisburg</t>
  </si>
  <si>
    <t>GOBAG, Bern</t>
  </si>
  <si>
    <t>Werkzeug</t>
  </si>
  <si>
    <t>Geberit WC Kasten und WC</t>
  </si>
  <si>
    <t>Wandheizkörper Bad (Ersatz Radiator)</t>
  </si>
  <si>
    <t>Pizzeria Carlos, Münsingen</t>
  </si>
  <si>
    <t>Mittagessen</t>
  </si>
  <si>
    <t>Coop Oberburg</t>
  </si>
  <si>
    <t>Ersatz aller Fenster; Akonto 1</t>
  </si>
  <si>
    <t>Coop Hobby Heimberg</t>
  </si>
  <si>
    <t>Elektromaterial</t>
  </si>
  <si>
    <t>Feuerungsservice Hofer</t>
  </si>
  <si>
    <t>Servicetechniker Störung</t>
  </si>
  <si>
    <t>Schützen, Oppligen</t>
  </si>
  <si>
    <t>Baustellenessen</t>
  </si>
  <si>
    <t>Elektrogibs</t>
  </si>
  <si>
    <t>F. Bürki, Bleiken</t>
  </si>
  <si>
    <t>Kontrolle Dachziegel und Lukarnen</t>
  </si>
  <si>
    <t>M. Rothenbühler, Münsingen</t>
  </si>
  <si>
    <t>Hinauftragen neue Küche</t>
  </si>
  <si>
    <t>Bregima, Thun</t>
  </si>
  <si>
    <t>Isolation Innendach und Reparatur Estrichboden; Akonto 1</t>
  </si>
  <si>
    <t>Il Capriccio</t>
  </si>
  <si>
    <t>Ersatz Drehknöpfe Einbauschränke</t>
  </si>
  <si>
    <t>Kobel Gere, Plattenleger</t>
  </si>
  <si>
    <t>Trinkgeld Handwerker</t>
  </si>
  <si>
    <t>Aschi Zesiger, Ofenbauer</t>
  </si>
  <si>
    <t>Neufütterung Cheminee, Ersatz Kaminklappe</t>
  </si>
  <si>
    <t>Tablarersatz</t>
  </si>
  <si>
    <t>Confiserie Berger, Münsingen</t>
  </si>
  <si>
    <t>Material</t>
  </si>
  <si>
    <t>Restaurant Il Crappino, Münsingen</t>
  </si>
  <si>
    <t>Braun, Thun</t>
  </si>
  <si>
    <t>Trinkgelder für Isolateur und Maschinenlieferant</t>
  </si>
  <si>
    <t>Material divers</t>
  </si>
  <si>
    <t>Bärfuss, Thun</t>
  </si>
  <si>
    <t>Waschmaschine und Trockner</t>
  </si>
  <si>
    <t>Trinkgeld Kaminfeger</t>
  </si>
  <si>
    <t>Kaminfeger Reinigung und Reparatur Cheminee</t>
  </si>
  <si>
    <t>Kaminreparatur</t>
  </si>
  <si>
    <t>Trinkgeld Kaminbauer</t>
  </si>
  <si>
    <t>Lampen Küche und  Material (Elektro und divers)</t>
  </si>
  <si>
    <t>Papierrollenhalter und Bodenbelag Balkon</t>
  </si>
  <si>
    <t>Ventilstopfen Badewanne</t>
  </si>
  <si>
    <t>Handtuchhalter Küche, Duschstange</t>
  </si>
  <si>
    <t>S. Reber, Thun</t>
  </si>
  <si>
    <t>Endreinigung</t>
  </si>
  <si>
    <t>Sanitas Trösch, Thun</t>
  </si>
  <si>
    <t>Zubehör Badewannenablauf</t>
  </si>
  <si>
    <t>Platten legen Küche und Bad</t>
  </si>
  <si>
    <t>Grogg Schliessung, Belp</t>
  </si>
  <si>
    <t>Reparatur Eingangstüre und Zimmertüren</t>
  </si>
  <si>
    <t>Post Thun</t>
  </si>
  <si>
    <t>Zoll für Bodenbelag Bad</t>
  </si>
  <si>
    <t>Batt Malerei AG</t>
  </si>
  <si>
    <t>Mietzinsreduktion M. Stahlberger</t>
  </si>
  <si>
    <t>Mindereinnahmen</t>
  </si>
  <si>
    <t>R. Gasser, Belp</t>
  </si>
  <si>
    <t>Bodenbeläge und Schreinerarbeiten</t>
  </si>
  <si>
    <t>Mietzinsreduktion Feldmann/von Gunten</t>
  </si>
  <si>
    <t>H. Schneider, Sanitär</t>
  </si>
  <si>
    <t>Schlussrechnung Sanitärausrüstung 2.OG</t>
  </si>
  <si>
    <t>Strom während Bauzeit</t>
  </si>
  <si>
    <t>Mietzinsrückzahlung Baulärm</t>
  </si>
  <si>
    <t>Mietzinsrückzahlung Treueprämie</t>
  </si>
  <si>
    <t>Offerten</t>
  </si>
  <si>
    <t>Bregima</t>
  </si>
  <si>
    <t>Kamin, Innendach und Estrich</t>
  </si>
  <si>
    <t>Fenster</t>
  </si>
  <si>
    <t>Total Kosten in 2016</t>
  </si>
  <si>
    <t>Einkauf Küche</t>
  </si>
  <si>
    <t>Einkauf Badmöbel und Böden</t>
  </si>
  <si>
    <t>A. Braun</t>
  </si>
  <si>
    <t>Begleitung Handwerker für Offerte</t>
  </si>
  <si>
    <t>Begehung mit Zimmermann</t>
  </si>
  <si>
    <t>Demontage Küche und Bad</t>
  </si>
  <si>
    <t>Entsorgung Abbruchmaterial</t>
  </si>
  <si>
    <t>Begleitung Rohrreinigungsservice</t>
  </si>
  <si>
    <t>Ausbau alte Wandbeläge und Entsorgung</t>
  </si>
  <si>
    <t>Ausbau alte Wandbeläge und Dusche und Entsorgung</t>
  </si>
  <si>
    <t>Material holen bei Hornbach mit Mietwagen</t>
  </si>
  <si>
    <t>Absprache mit Sanitär</t>
  </si>
  <si>
    <t>Einkauf Geberit WC Kasten und WC</t>
  </si>
  <si>
    <t>Einkauf Wandheizkörper</t>
  </si>
  <si>
    <t>Elektroarbeiten und Spitzarbeiten Sanitär</t>
  </si>
  <si>
    <t>Elektroarbeiten</t>
  </si>
  <si>
    <t>Administrative Arbeiten Oktober 17</t>
  </si>
  <si>
    <t>Begehung mit Zimmermann/Bodenleger</t>
  </si>
  <si>
    <t>Begehung mit Fensterbauer und Isolateur</t>
  </si>
  <si>
    <t>Elektroarbeiten und Material entsorgen</t>
  </si>
  <si>
    <t>Begleitung Anlieferung Küche</t>
  </si>
  <si>
    <t>Baureinigung</t>
  </si>
  <si>
    <t>Baureinigung und Einkauf Material</t>
  </si>
  <si>
    <t>Absprache mit Handwerkern, Baukontrolle</t>
  </si>
  <si>
    <t>Absprache mit Ofenbauer</t>
  </si>
  <si>
    <t>Begleitung Handwerker und Baukontrolle</t>
  </si>
  <si>
    <t>Installation Waschmaschinenturm und Baukontrolle</t>
  </si>
  <si>
    <t>Elektroinstallationen und Baureinigung</t>
  </si>
  <si>
    <t>Abnahme Fenster und Estrichisolation.</t>
  </si>
  <si>
    <t>Begleitung Handwerker und Aufräumen Baustelle</t>
  </si>
  <si>
    <t>Restarbeiten und Baureinigung</t>
  </si>
  <si>
    <t>Restarbeiten und Baureinigung/Entsorgung Material</t>
  </si>
  <si>
    <t>Begehung mit GVB zu Neuschätzung</t>
  </si>
  <si>
    <t>Demontage Sockelleiste für Ausschnitt Geschirrspüler</t>
  </si>
  <si>
    <t>Total eigene Aufwände 2016</t>
  </si>
  <si>
    <t>Total Wohnung EG</t>
  </si>
  <si>
    <t>Kosten 2017 1OG</t>
  </si>
  <si>
    <t>Kosten zum Umbau an der Tägertschistrasse 28 in 3110 Münsingen; Wohnung OG 3.5; 1052-3</t>
  </si>
  <si>
    <t>Landi Hasle-Rüegsau</t>
  </si>
  <si>
    <t>Plastik abdeckfolie</t>
  </si>
  <si>
    <t>Coop Hobby Münsingen</t>
  </si>
  <si>
    <t>Betonband gelb</t>
  </si>
  <si>
    <t>Coop Münsingen</t>
  </si>
  <si>
    <t>Verpflegung handwerker</t>
  </si>
  <si>
    <t>Sandwich für Handwerker</t>
  </si>
  <si>
    <t>Rest. Ochsen Münsingen</t>
  </si>
  <si>
    <t>Einladung Handwerker Mittagessen</t>
  </si>
  <si>
    <t>B. Gmür</t>
  </si>
  <si>
    <t>Demontagearbeiten Bad</t>
  </si>
  <si>
    <t>Bauhaus Niederwangen</t>
  </si>
  <si>
    <t>Miete Spitzmaschine und Handkreissäge und Kauf Material</t>
  </si>
  <si>
    <t>Getränke für Handwerker</t>
  </si>
  <si>
    <t>Demontagearbeiten Boden</t>
  </si>
  <si>
    <t>Miete Spitzhammer</t>
  </si>
  <si>
    <t>Bäckerei Bruderer Wichtrach</t>
  </si>
  <si>
    <t>Znüni</t>
  </si>
  <si>
    <t>Hornbach Biel</t>
  </si>
  <si>
    <t>Anzahlung Böden</t>
  </si>
  <si>
    <t>Miete Betonschleifmaschine</t>
  </si>
  <si>
    <t>Miete Tellerschleifmaschine und Blätter</t>
  </si>
  <si>
    <t>Jumbo Allmedingen</t>
  </si>
  <si>
    <t>Material Fliessboden</t>
  </si>
  <si>
    <t>Werkstoffentsorgung</t>
  </si>
  <si>
    <t>GVB</t>
  </si>
  <si>
    <t>Bauversicherung</t>
  </si>
  <si>
    <t>Bern</t>
  </si>
  <si>
    <t>Staubmasken</t>
  </si>
  <si>
    <t>Jumbo Biel</t>
  </si>
  <si>
    <t>Material und Werkzeug</t>
  </si>
  <si>
    <t>Rest. Bahnhof Tägertschi</t>
  </si>
  <si>
    <t xml:space="preserve">Essen </t>
  </si>
  <si>
    <t>Tägertschi</t>
  </si>
  <si>
    <t>Jumbo Solothurn</t>
  </si>
  <si>
    <t>Kropf Schwarzenegg</t>
  </si>
  <si>
    <t>Muldenservice und Entsorgung</t>
  </si>
  <si>
    <t>B. Gmür und Freund</t>
  </si>
  <si>
    <t>Fliessboden einbauen Phase 1</t>
  </si>
  <si>
    <t>Miete Rührwerk</t>
  </si>
  <si>
    <t>Lugato Grundierung fliessboden</t>
  </si>
  <si>
    <t>Wannenträger für Badewanne Sakara</t>
  </si>
  <si>
    <t>Schleifmaschine ausleihen</t>
  </si>
  <si>
    <t>Rührwerk ausleihen</t>
  </si>
  <si>
    <t>Fliessboden einbauen Phase 2</t>
  </si>
  <si>
    <t>M. Rothenbühler</t>
  </si>
  <si>
    <t>Bringt Rührwerk zum Bauhaus zurück</t>
  </si>
  <si>
    <t>Kellertürschloss und Arbeitsschutz</t>
  </si>
  <si>
    <t>Soges Uttigen</t>
  </si>
  <si>
    <t>Uttigen</t>
  </si>
  <si>
    <t xml:space="preserve">Münsingen Entsorgung </t>
  </si>
  <si>
    <t>Schreinerei Brechbühl</t>
  </si>
  <si>
    <t>Pouletmann</t>
  </si>
  <si>
    <t>Poulet für Handwerker</t>
  </si>
  <si>
    <t>Materialtransport</t>
  </si>
  <si>
    <t>Böden und Badausstattung</t>
  </si>
  <si>
    <t>Znüni Handwerker</t>
  </si>
  <si>
    <t>z. Bierhus, Münsingen</t>
  </si>
  <si>
    <t>Kunz Kanalreinigung</t>
  </si>
  <si>
    <t>Schlacke absaugen und entsorgen</t>
  </si>
  <si>
    <t>Coop Hobby Lyssach</t>
  </si>
  <si>
    <t>Vorhangprofil für Wandabdeckung</t>
  </si>
  <si>
    <t>IKEA Lyssach</t>
  </si>
  <si>
    <t>Vorhangstoff für Wandabdeckung</t>
  </si>
  <si>
    <t>Jakob, Zollbrück</t>
  </si>
  <si>
    <t>3 Becken für Materialabtransport</t>
  </si>
  <si>
    <t>Einweghandschuhe für Schmutzarbeiten</t>
  </si>
  <si>
    <t>WC und Zubehör</t>
  </si>
  <si>
    <t>Panzerband für Küchenverschalung und Holzpaste</t>
  </si>
  <si>
    <t>OBI Mosseedorf</t>
  </si>
  <si>
    <t>Kleinmaterial und Werkzeug</t>
  </si>
  <si>
    <t>Badewannen holen</t>
  </si>
  <si>
    <t>Wasser für Baustelle</t>
  </si>
  <si>
    <t>Material und Arbeitshose (alte verschlissen)</t>
  </si>
  <si>
    <t>Schleifmaterial</t>
  </si>
  <si>
    <t>Maurerarbeiten</t>
  </si>
  <si>
    <t>Trinkgeld für Maler und Lehrtochter</t>
  </si>
  <si>
    <t>Plattenleger Kobel</t>
  </si>
  <si>
    <t>Trinkgeld für Plattenleger</t>
  </si>
  <si>
    <t>Florever, Östereich</t>
  </si>
  <si>
    <t>Wanne unter Waschmaschine</t>
  </si>
  <si>
    <t>EUR</t>
  </si>
  <si>
    <t>217.-</t>
  </si>
  <si>
    <t>Akonto 2</t>
  </si>
  <si>
    <t>Weldom, France</t>
  </si>
  <si>
    <t>Matte unter Waschmaschine</t>
  </si>
  <si>
    <t>Leroy Merlin, France</t>
  </si>
  <si>
    <t>Duschbeschläge und vorhangstange</t>
  </si>
  <si>
    <t>Schlussrechnung Bad / WC</t>
  </si>
  <si>
    <t>S. Zbinden, Heizung</t>
  </si>
  <si>
    <t>Heizungsinstallationen</t>
  </si>
  <si>
    <t>Nyffeler + Fankhauser AG</t>
  </si>
  <si>
    <t>Trinkgeld Geländermonteure Balkon</t>
  </si>
  <si>
    <t>T. Bärfuss, Hauhaltgeräte</t>
  </si>
  <si>
    <t>Trinkgeld für einbau Waschmaschinenturm</t>
  </si>
  <si>
    <t>Energie für 2.Q17</t>
  </si>
  <si>
    <t>Elektro Bähler Münsingen</t>
  </si>
  <si>
    <t>Anschluss Kabel TV neu einziehen</t>
  </si>
  <si>
    <t>Schlussrechnung Schreinerarbeiten</t>
  </si>
  <si>
    <t>R. Linder, Reinigungen</t>
  </si>
  <si>
    <t>Thomas Bärfuss</t>
  </si>
  <si>
    <t>Waschmaschine und Trockner Zanussi</t>
  </si>
  <si>
    <t>H. Schneiter</t>
  </si>
  <si>
    <t>Boden Balkon Ersatz</t>
  </si>
  <si>
    <t>Malerarbeiten</t>
  </si>
  <si>
    <t>Ersatz bestehender Kühlschrank</t>
  </si>
  <si>
    <t>Baustrom Juli und August 2017</t>
  </si>
  <si>
    <t>Mietzinsrückzahlung Brügger infolge Baulärm</t>
  </si>
  <si>
    <t>Schreiner für Offerte</t>
  </si>
  <si>
    <t>Tägertschistrasse 28, Münsingen Whg OG 3.5</t>
  </si>
  <si>
    <t>Organisation der Offerten und Begehungen</t>
  </si>
  <si>
    <t>Ausmessen und Arbeitseinteilung</t>
  </si>
  <si>
    <t>Absprache mit Sanitär, Entsorgung</t>
  </si>
  <si>
    <t>Begleitung Bodenausbau</t>
  </si>
  <si>
    <t>Bringen und Holen Baumaschinen in Biel</t>
  </si>
  <si>
    <t>Material und Werkzeug für Fliessboden kaufen</t>
  </si>
  <si>
    <t>Ausbau altes Bad</t>
  </si>
  <si>
    <t>Begleitung Handwerker und Mithilfe</t>
  </si>
  <si>
    <t>Spitzarbeiten, Elektroarbeiten, Material holen Hornbach</t>
  </si>
  <si>
    <t>Begleitung Fliessbodeneinbau, Rührwerk Bauhaus holen</t>
  </si>
  <si>
    <t>Bauhaus, Niderwangen, und Münsingen</t>
  </si>
  <si>
    <t>Zurückbringen Rührwerk</t>
  </si>
  <si>
    <t>Materialeinkauf Jumbo Allmendingen</t>
  </si>
  <si>
    <t>Material holen bei Hornbach</t>
  </si>
  <si>
    <t>Holen/Bringen Schleifmaschine; Holen Rührwerk</t>
  </si>
  <si>
    <t xml:space="preserve">Material </t>
  </si>
  <si>
    <t>Jumbo Allmendingen und Hornbach Biel</t>
  </si>
  <si>
    <t>Elektroarbeiten, Demontage Wand</t>
  </si>
  <si>
    <t>Laden und Entsorgung Material</t>
  </si>
  <si>
    <t>Bauadministration</t>
  </si>
  <si>
    <t>Material bei Hornbach holen mit Mietwagen</t>
  </si>
  <si>
    <t>Baubegleitung und Materialeinkauf</t>
  </si>
  <si>
    <t>Lyssach</t>
  </si>
  <si>
    <t>Baubegleitung</t>
  </si>
  <si>
    <t>Küchenverschalung und Materialtransport</t>
  </si>
  <si>
    <t>Materialeinkauf Hornbach Biel</t>
  </si>
  <si>
    <t>Balken schleifen und türlatte montieren</t>
  </si>
  <si>
    <t>Badewann mit Mietwagen ab Münsingen bei Hornbach holen</t>
  </si>
  <si>
    <t>Baubesprechung mit Maurer</t>
  </si>
  <si>
    <t>Materialeinkauf</t>
  </si>
  <si>
    <t>Elektroarbeiten, Baureinigung</t>
  </si>
  <si>
    <t>Bauabsprachen mit Handwerkern</t>
  </si>
  <si>
    <t>Elektroarbeiten und Besprechung Heizungssanierung</t>
  </si>
  <si>
    <t>Erstellen Mängelrapport für Schreiner</t>
  </si>
  <si>
    <t>Bauadministration Juli und Juni</t>
  </si>
  <si>
    <t>Installationen Elektro in Bad und Küche</t>
  </si>
  <si>
    <t>Installationen elektro und Baureinigung</t>
  </si>
  <si>
    <t>Mithilfe Einbau Waschmaschinenturm</t>
  </si>
  <si>
    <t>Abnahme Endreinigung und Fotos der Wohnung</t>
  </si>
  <si>
    <t>Diverse administrative Arbeiten</t>
  </si>
  <si>
    <t>Total eigene Aufwände</t>
  </si>
  <si>
    <t>Total Wohnung 1OG   1052-3</t>
  </si>
  <si>
    <t>Mietzins Netto 2017:</t>
  </si>
  <si>
    <t xml:space="preserve">Gassmann: </t>
  </si>
  <si>
    <t>1.1.17 - 30.4.17</t>
  </si>
  <si>
    <t>970 + 60.- PP</t>
  </si>
  <si>
    <t>Stahlberger:</t>
  </si>
  <si>
    <t>Rückzahlung  Miete Stahlberger</t>
  </si>
  <si>
    <t>1.10.17 - 31.12.17</t>
  </si>
  <si>
    <t>1280.- + 60.- PP</t>
  </si>
  <si>
    <t>Bauabrechnung Loft</t>
  </si>
  <si>
    <t>Bauabrechnung zum Umbau der Werkstatt zu einer Loftwohnung an der Tägertschistrasse 28 in 3110 Münsingen</t>
  </si>
  <si>
    <t>Bauzeit: Januar 2016 - September 2016</t>
  </si>
  <si>
    <t>Fremdkosten:</t>
  </si>
  <si>
    <t>BKP</t>
  </si>
  <si>
    <t>Unternehmen</t>
  </si>
  <si>
    <t>Art der ausgeführten Arbeit</t>
  </si>
  <si>
    <t>Kosten inkl MwSt</t>
  </si>
  <si>
    <t>Batt Michael Architekt</t>
  </si>
  <si>
    <t>Projekterarbeitung und Baueingabe</t>
  </si>
  <si>
    <t>A. Wyttenbach, Oberhofen</t>
  </si>
  <si>
    <t>Massnahmennachweis Energie</t>
  </si>
  <si>
    <t>Oberhofen</t>
  </si>
  <si>
    <t>Fa Zeugin, Münsingen</t>
  </si>
  <si>
    <t>Analyse GEAK</t>
  </si>
  <si>
    <t>Restaurant Traube</t>
  </si>
  <si>
    <t>Information Mieter</t>
  </si>
  <si>
    <t>AxA Versicherungen</t>
  </si>
  <si>
    <t>Bauwesenversicherung und Bauherrenhaftpflicht</t>
  </si>
  <si>
    <t>Bürki Fritz</t>
  </si>
  <si>
    <t>Rodung des Gartens und Entsorgung des Holzes</t>
  </si>
  <si>
    <t>Moser Fritz, Freimettigen</t>
  </si>
  <si>
    <t>Spezialholzer für das Fällen der Tanne</t>
  </si>
  <si>
    <t>P. Aeschbacher</t>
  </si>
  <si>
    <t>Zaun- und Geländerdemontage, Entsorgungen</t>
  </si>
  <si>
    <t>Abfallzentrum Belp</t>
  </si>
  <si>
    <t>Altmaterialentsorgung Holz und Metall</t>
  </si>
  <si>
    <t>Belp</t>
  </si>
  <si>
    <t>Entsorgung Uttigen</t>
  </si>
  <si>
    <t>Otto's Mietwagen</t>
  </si>
  <si>
    <t>SOGES Belp</t>
  </si>
  <si>
    <t>Entsogung Baumaterial</t>
  </si>
  <si>
    <t>Werkhof Thun</t>
  </si>
  <si>
    <t>MobiToi Condecta</t>
  </si>
  <si>
    <t xml:space="preserve">Miete Baustellentoilette </t>
  </si>
  <si>
    <t>Winterthur</t>
  </si>
  <si>
    <t>Y. Toy, Zollikofen</t>
  </si>
  <si>
    <t>Maurerarbeiten inklusive Material</t>
  </si>
  <si>
    <t>Zollikofen</t>
  </si>
  <si>
    <t>Loosli Zimmerei</t>
  </si>
  <si>
    <t>Zahlung gemäss Offerte</t>
  </si>
  <si>
    <t>Aeschlen</t>
  </si>
  <si>
    <t>Restzahlung Abschluss (geschätzt)</t>
  </si>
  <si>
    <t>Unterlagsboden</t>
  </si>
  <si>
    <t>Isolation Sockel</t>
  </si>
  <si>
    <t>Itzala Dachfensterrollo</t>
  </si>
  <si>
    <t>3 Rollos für die Velux Dachfenster zur besseren Isolation</t>
  </si>
  <si>
    <t>Deutschland (EUR 827.99)</t>
  </si>
  <si>
    <t>Rollomeister</t>
  </si>
  <si>
    <t>Elekterische Storen für die Schaufenster</t>
  </si>
  <si>
    <t>Deutschland  (EUR 555.38)</t>
  </si>
  <si>
    <t>Sundiscount</t>
  </si>
  <si>
    <t>9 Sonnenrollos</t>
  </si>
  <si>
    <t>Deutschland (EUR 406.80)</t>
  </si>
  <si>
    <t>Elektro Bähler</t>
  </si>
  <si>
    <t>Elektroinstallationen</t>
  </si>
  <si>
    <t>Zbinden Heizung</t>
  </si>
  <si>
    <t>Heizungsinstallation</t>
  </si>
  <si>
    <t>Bleiken</t>
  </si>
  <si>
    <t>Sanitär Bähler</t>
  </si>
  <si>
    <t>Briefkasten, Decklatte, Geberitkasten, WC unten</t>
  </si>
  <si>
    <t>Biel</t>
  </si>
  <si>
    <t>Küche komplett mit Lieferung und Montage</t>
  </si>
  <si>
    <t>Waschmasschine und Trockner Zanussi</t>
  </si>
  <si>
    <t>Coop Hobby</t>
  </si>
  <si>
    <t>Veloständer und Zubehör (geschätzt)</t>
  </si>
  <si>
    <t>Gibser Dschingis</t>
  </si>
  <si>
    <t>Gibserarbeiten</t>
  </si>
  <si>
    <t>Gibser Hassan</t>
  </si>
  <si>
    <t>Gipsplattenmontage, Grundputz und Abrieb</t>
  </si>
  <si>
    <t>Laidani Bau</t>
  </si>
  <si>
    <t>Baumaterial bezogen über Y. Toy</t>
  </si>
  <si>
    <t>2 Türen unten, Schiebetüre Glas oben und Montage</t>
  </si>
  <si>
    <t>Glas Scholl Thun</t>
  </si>
  <si>
    <t>2 Saugheber für Grubenabdeckung</t>
  </si>
  <si>
    <t>Gasser Ruffin</t>
  </si>
  <si>
    <t xml:space="preserve">Bodenbelag und Grubenrahmen inklusive Glas </t>
  </si>
  <si>
    <t>Fliesen, Parkett und Badausrüstung</t>
  </si>
  <si>
    <t>Kobel Plättli</t>
  </si>
  <si>
    <t>Plattenlegen</t>
  </si>
  <si>
    <t>Batt Maler</t>
  </si>
  <si>
    <t>Schwarz</t>
  </si>
  <si>
    <t>Wasserhahn WC unten</t>
  </si>
  <si>
    <t>Spiegel Bad OG</t>
  </si>
  <si>
    <t>Allmendingen</t>
  </si>
  <si>
    <t>Thalmann Gärtnerei</t>
  </si>
  <si>
    <t>Umgebungsarbeiten (geschätzt)</t>
  </si>
  <si>
    <t>Wichtrach</t>
  </si>
  <si>
    <t>BurriBau AG</t>
  </si>
  <si>
    <t>Zufahrt asphaltieren Strassenseite</t>
  </si>
  <si>
    <t>Gemeinde Münsingen</t>
  </si>
  <si>
    <t>Baugesuch</t>
  </si>
  <si>
    <t>Strom und Wasserversorgung Baustelle</t>
  </si>
  <si>
    <t>Ismael Bekita</t>
  </si>
  <si>
    <t>Zinsrückzahlung infolge Bautätigkeit</t>
  </si>
  <si>
    <t>Mieterentschädigung</t>
  </si>
  <si>
    <t>Brügger, Gassmann, Dietisheim; noch zu zahlen</t>
  </si>
  <si>
    <t>Materialeinkauf Divers</t>
  </si>
  <si>
    <t>Coop</t>
  </si>
  <si>
    <t>Immer, Uetendorf</t>
  </si>
  <si>
    <t>Messschieber</t>
  </si>
  <si>
    <t>Uetendorf</t>
  </si>
  <si>
    <t>Diverses Kleinmaterial</t>
  </si>
  <si>
    <t>Spiegelband, divers Kleinmat, Tuyabaum</t>
  </si>
  <si>
    <t>Allmedingen</t>
  </si>
  <si>
    <t>Material für Zauntrennung Loft Strassenseite</t>
  </si>
  <si>
    <t>OBI Thun</t>
  </si>
  <si>
    <t>Berger Confiserie</t>
  </si>
  <si>
    <t>Trinkgelder und Schokolade zur Erhöhung der Qualität</t>
  </si>
  <si>
    <t>Ochsen Münsingen</t>
  </si>
  <si>
    <t>Einladung Handwerker an verschiedenen Tagen</t>
  </si>
  <si>
    <t>IKEA</t>
  </si>
  <si>
    <t>Einkauf Schrank oben und WC Schrank unten</t>
  </si>
  <si>
    <t>Landi</t>
  </si>
  <si>
    <t>Handschuhe für Rodung</t>
  </si>
  <si>
    <t>Thierachern</t>
  </si>
  <si>
    <t>Total Fremdkosten</t>
  </si>
  <si>
    <t>Eigenkosten</t>
  </si>
  <si>
    <t>Astrid und Fred Braun</t>
  </si>
  <si>
    <t>Bauherrenleistung gesammt im Sinne Eigenleistung</t>
  </si>
  <si>
    <t>Total Fremd- und Eigenkosten Loftwohnung an der Tägertschistrasse 28 in 3110 Münsingen</t>
  </si>
  <si>
    <t>Thun  31.3.16</t>
  </si>
  <si>
    <t>Braun Fred</t>
  </si>
  <si>
    <t>Braun Astrid</t>
  </si>
  <si>
    <t>Steuer 2017 Loft</t>
  </si>
  <si>
    <t>Steuerrelevante Aufwände zum Umbau der Loftwohnung an der Tägertschistrasse 28 in 3110 Münsingen in 2017</t>
  </si>
  <si>
    <t>Ausscheidungskatalog</t>
  </si>
  <si>
    <t>Beleg Nr.</t>
  </si>
  <si>
    <t>Geobau Ingenieure</t>
  </si>
  <si>
    <t>Nachführungsgeometer Umnutzung (Nachvermessung)</t>
  </si>
  <si>
    <t xml:space="preserve">Daepp Baumschule </t>
  </si>
  <si>
    <t>Kirschbaum und Blumenerde (Baumersatz)</t>
  </si>
  <si>
    <t>9.1.1.c</t>
  </si>
  <si>
    <t>Rasenmäher Garda 1536W (Ersatz)</t>
  </si>
  <si>
    <t>Hofer Gartenbau</t>
  </si>
  <si>
    <t>Gartenauftrennung und Sichtschutz zu Parkplätzen (Ersatz der bestehenden Tuja Hecke)</t>
  </si>
  <si>
    <t>9.1.3.a</t>
  </si>
  <si>
    <t>Total Abzüge 2017</t>
  </si>
  <si>
    <t>Kosten 2017 Loft</t>
  </si>
  <si>
    <t>Kosten zum Umbau an der Tägertschistrasse 28 in 3110 Münsingen</t>
  </si>
  <si>
    <t>Thalmann Wichtrach</t>
  </si>
  <si>
    <t>Schlussrechnung Umgebungsarbeiten</t>
  </si>
  <si>
    <t>Nachführungsgeometer Umnutzung</t>
  </si>
  <si>
    <t>Kirschbaum und Blumenerde</t>
  </si>
  <si>
    <t>Loosli, Zimmerei</t>
  </si>
  <si>
    <t>Zimmermannsarbeiten</t>
  </si>
  <si>
    <t>noch offen</t>
  </si>
  <si>
    <t xml:space="preserve">Trinkgeld für 1. Rasenschnitt inkl.  </t>
  </si>
  <si>
    <t>Rasenmäher Garda 1536W</t>
  </si>
  <si>
    <t>Jumbo Allmendingen</t>
  </si>
  <si>
    <t>Sandkasten für Garten</t>
  </si>
  <si>
    <t>STODO</t>
  </si>
  <si>
    <t>Store über Sitzplatz</t>
  </si>
  <si>
    <t>Zuwasseranschlussgebühr Wasser</t>
  </si>
  <si>
    <t>Baumat Wichtrach</t>
  </si>
  <si>
    <t>Parkplatzstopper</t>
  </si>
  <si>
    <t>Roland Dietisheim</t>
  </si>
  <si>
    <t>Gartenauftrennung und Sichtschutz zu Parkplätzen</t>
  </si>
  <si>
    <t>Ersatz Tuja Hecke</t>
  </si>
  <si>
    <t>Abwasseranschlussgebühr Wasser</t>
  </si>
  <si>
    <t>Bauhaus Lörrach</t>
  </si>
  <si>
    <t>Parkplatzschilder</t>
  </si>
  <si>
    <t>EUR 9.50</t>
  </si>
  <si>
    <t>Gartenzaun</t>
  </si>
  <si>
    <t>Veloständer, Pflanzen, divers</t>
  </si>
  <si>
    <t>Total Kosten in 2017</t>
  </si>
  <si>
    <t>Total offene Positionen</t>
  </si>
  <si>
    <t>Total Aufwände Eigenleistung</t>
  </si>
  <si>
    <t>Total Invest in Münsingen Loftwohnung</t>
  </si>
  <si>
    <t>Aufwände Loft</t>
  </si>
  <si>
    <t>Eigene Aufwände von Fred und Astrid Braun zum Umbau der Werkstatt in eine Loftwohnung an der Tägertschistrasse 28 in 3110 Münsingen</t>
  </si>
  <si>
    <t>Reise</t>
  </si>
  <si>
    <t>Reise km</t>
  </si>
  <si>
    <t>Telefonate mit M. Batt zum Strassenprojekt</t>
  </si>
  <si>
    <t>Aufarbeitung Vereinbarung mit der Gemeinde und Versand</t>
  </si>
  <si>
    <t>Telefonat mit W. Josseck zur Vereinbarung</t>
  </si>
  <si>
    <t>Telefonate mit Hr. Morgenthaler zur Vereinbarung</t>
  </si>
  <si>
    <t>Organisation Offertenrermine mit den Handwerkern</t>
  </si>
  <si>
    <t>Termin zur Offertenerstellung Isolateur Bregima bei Loft</t>
  </si>
  <si>
    <t>Tägertschistrasse 28, Münsingen</t>
  </si>
  <si>
    <t>Termin zur Offertenerstellung Zimmermann Loosli bei Loft</t>
  </si>
  <si>
    <t>Telefonat mit R. Morgenthaler zu Ausführungsvarianten</t>
  </si>
  <si>
    <t>Analyse Offerte  Zimmermann Loosli</t>
  </si>
  <si>
    <t>Analyse und Telefonat zu Offerte Bregima</t>
  </si>
  <si>
    <t>Finanzgespräch mit Migrosbank R.Wittwer</t>
  </si>
  <si>
    <t>Vorbereitung Termin Migrosbank R. Wittwer</t>
  </si>
  <si>
    <t>Termin Migrosbank R. Wittwer</t>
  </si>
  <si>
    <t>Eingabe Förderprogramm Bund</t>
  </si>
  <si>
    <t>Einlesen GEAK und Download Formulare</t>
  </si>
  <si>
    <t>Organisation GEAK Termin und Versand der Grunddaten</t>
  </si>
  <si>
    <t>Lokaltermin mit Fr. Kloidt, Fa. Zeugin zur GEAK Analyse</t>
  </si>
  <si>
    <t>Lokaltermin mit M. Batt und Gemeinde zur Strassenverbreiterung</t>
  </si>
  <si>
    <t>Beschaffung und Nachreichung Dokumente Förderprog. Bund</t>
  </si>
  <si>
    <t>Gesuch einreichen für Beratung bei Förderprogramm Kanton</t>
  </si>
  <si>
    <t>Besprechung mit Ortsbildverein und Mail Bauverwaltung</t>
  </si>
  <si>
    <t>Mail und Telefonate mit M. Batt und Bauverwaltung</t>
  </si>
  <si>
    <t>Dokumente für R. Wittwer Migrosbank</t>
  </si>
  <si>
    <t>Organisation und Bezahlung Profilierung Lärmschutzwand</t>
  </si>
  <si>
    <t>Studium, Bezahlung Baugesuch Lärmschutzwand</t>
  </si>
  <si>
    <t>Abstimmen Vorgehen mit Gemeinde</t>
  </si>
  <si>
    <t>Diskussion und Freigabe der Vereinbarung Lärmschutzwand</t>
  </si>
  <si>
    <t>Bauverwaltung Münsingen</t>
  </si>
  <si>
    <t>Organisation Bauversicherungen</t>
  </si>
  <si>
    <t>Diverse Telefonate mit Architekt und R. Loosli</t>
  </si>
  <si>
    <t>Vorbereitung Bauinfo Mieter</t>
  </si>
  <si>
    <t>Bauinfo Mieter und gemeinsames Essen</t>
  </si>
  <si>
    <t>Restaurant Traube, Münsingen</t>
  </si>
  <si>
    <t>Lokaltermin mit R. Loosli Zimmerei zur Offertenklärung</t>
  </si>
  <si>
    <t>Analyse Neuofferte R. Loosli</t>
  </si>
  <si>
    <t>Absprachen mit Handwerkern zum Umbau</t>
  </si>
  <si>
    <t>Entsorgung Brunnen</t>
  </si>
  <si>
    <t>Information Mieter zu Tanne fällen und kündigen Parkplätze</t>
  </si>
  <si>
    <t>Demontage Zaun, Geländer und Cheminee</t>
  </si>
  <si>
    <t>Steine räumen für zukünftigen Garten</t>
  </si>
  <si>
    <t>Umtopfung Kleintanne für den späteren Garten</t>
  </si>
  <si>
    <t>Kommunikation mit Mietern zu Räumung Garten</t>
  </si>
  <si>
    <t>Vorbereitung Tannenfällung mit Kommunikation des Umfelds</t>
  </si>
  <si>
    <t>Fällen der Tanne und Rodung des Gartens</t>
  </si>
  <si>
    <t>Abtransport Holz</t>
  </si>
  <si>
    <t>Baustellenbegehung mit Zimmermann, Sanitär und Elektro</t>
  </si>
  <si>
    <t>Altmaterialentsorgung in der Garage</t>
  </si>
  <si>
    <t>Kleider waschen.</t>
  </si>
  <si>
    <t>Fahrräder, Paletten und Veloständer wegräumen</t>
  </si>
  <si>
    <t>Baustelle aufräumen, Organisation Handwerker</t>
  </si>
  <si>
    <t>Organiseren Offerte Estrichluke</t>
  </si>
  <si>
    <t>Bereitstellen Altmaterialentsorgung</t>
  </si>
  <si>
    <t>Elektroplanung mit elektro Bähler</t>
  </si>
  <si>
    <t>Abtransport Holz und Metall; Estrich- und Baustellenreinigung</t>
  </si>
  <si>
    <t>Demontage elektrische Installation</t>
  </si>
  <si>
    <t>Demontage diverse alte Einrichtung</t>
  </si>
  <si>
    <t>Reapratur Telefonverbindung 2.OG</t>
  </si>
  <si>
    <t>Farbdiskussion mit Gemeinde und Materialentsorgung</t>
  </si>
  <si>
    <t>Farbdiskussion mit Gemeinde und Ortsbildverein</t>
  </si>
  <si>
    <t>Bauabsprachen mit Zimmermann und Sanitär</t>
  </si>
  <si>
    <t>Bereitstellung Garten</t>
  </si>
  <si>
    <t>Absprache mit Bauleitung</t>
  </si>
  <si>
    <t>Absprache mit Maurer</t>
  </si>
  <si>
    <t>Diverse Telefonate und Mails während der Ferien zum Bau</t>
  </si>
  <si>
    <t>Ferien Afrika</t>
  </si>
  <si>
    <t>Baukontrolle zum Fortschritt nach den Ferien</t>
  </si>
  <si>
    <t>Absprachen mit Zimmermann</t>
  </si>
  <si>
    <t>Besichtigung Wasserschaden durch Bagger</t>
  </si>
  <si>
    <t>Klärung Arbeitsvergabe mit BurriBau</t>
  </si>
  <si>
    <t>Offertenbesprechung mit Architekt und Thalmann</t>
  </si>
  <si>
    <t>Baubesprechung mit Sanitär und Zimmermann</t>
  </si>
  <si>
    <t>Bausprechung mit Zimmermann</t>
  </si>
  <si>
    <t>Bürsten der Balken im OG</t>
  </si>
  <si>
    <t>Bausitzung mit Gemeinde</t>
  </si>
  <si>
    <t>Absprache mit Zimmermann</t>
  </si>
  <si>
    <t>Absprache mit Strassenbauer</t>
  </si>
  <si>
    <t>Massaufnahme Küche und Material entsorgen</t>
  </si>
  <si>
    <t>Aussuchen Schrank-, Küchen- und Badmobiliar</t>
  </si>
  <si>
    <t>Hornbach Biel und IKEA Lyssach</t>
  </si>
  <si>
    <t>Telefonate mit Handwerkern</t>
  </si>
  <si>
    <t>Abtransport Abbruchmaterial und Baubesprechung</t>
  </si>
  <si>
    <t>Abtransport Abbruchmaterial</t>
  </si>
  <si>
    <t>Absprache mit Elektriker</t>
  </si>
  <si>
    <t>Aussuchen und Bestellung von Fliesen, Bodenbelägen und Bad</t>
  </si>
  <si>
    <t>Besuch Baustelle und Küchenofferte IKEA</t>
  </si>
  <si>
    <t>Tägertschistrasse 28, Lyssach</t>
  </si>
  <si>
    <t>Begehung mit Bodenleger und Installation TV mit Elektriker</t>
  </si>
  <si>
    <t>Planbereinigung und Kauf der Küche</t>
  </si>
  <si>
    <t>Besprechung mit Sanitär und Heizungsfachmann</t>
  </si>
  <si>
    <t>Begleitung der Elektroinstallation in Wohnung Bekita</t>
  </si>
  <si>
    <t>Ausmessen Veloständer und prüfen Baufortschritt</t>
  </si>
  <si>
    <t>Restzahlung Küche und Offerte Heizmaterial</t>
  </si>
  <si>
    <t>Absprache mit Heizungsmonteur, Maurer und Zimmermann</t>
  </si>
  <si>
    <t>Absprache mit Sanitär, Heizungsmonteur und Y. Toy</t>
  </si>
  <si>
    <t>Bausitzung; Steine räumen für zukünftigen Garten</t>
  </si>
  <si>
    <t>Badewanne und Einsatz holen</t>
  </si>
  <si>
    <t>Ablauf für 1 Zi Whg ausmessen und aufspitzen</t>
  </si>
  <si>
    <t>Diverse Mails und Telefonate im Mai 2016 (Handwerker, Hornbach)</t>
  </si>
  <si>
    <t>Besprechung Vorbereitung Unterlagsboden</t>
  </si>
  <si>
    <t>Baustellenkontrolle</t>
  </si>
  <si>
    <t>Baureinigung für Unterlagsboden</t>
  </si>
  <si>
    <t>Bodenplatten holen und in Münsingen abladen</t>
  </si>
  <si>
    <t>Absprache mit Gipser und Maurer</t>
  </si>
  <si>
    <t>Baukontrolle</t>
  </si>
  <si>
    <t>Begleitung Einbau Unterlagsboden</t>
  </si>
  <si>
    <t>Lüften Unterlagsboden</t>
  </si>
  <si>
    <t>Vinylbodenbelag holen und in Münsingen abladen</t>
  </si>
  <si>
    <t>Überwachung Bodenkorrekturen Bregima</t>
  </si>
  <si>
    <t>Baustellenkontrolle nach Bodenarbeiten am Samstag</t>
  </si>
  <si>
    <t>Diverses Material kaufen; Türen WC und Reduit bestellen</t>
  </si>
  <si>
    <t>Überwachung putzen Bregima</t>
  </si>
  <si>
    <t>Offerte und Bestellung des schrankes oben</t>
  </si>
  <si>
    <t>Bauabsprache mit Zimmermann und Gibser</t>
  </si>
  <si>
    <t>Bauabsprache mit Küchenmonteur</t>
  </si>
  <si>
    <t>Bauabsprache mit Zimmermann, Gibser und Sanitär</t>
  </si>
  <si>
    <t>Kontrolle Küche</t>
  </si>
  <si>
    <t>Putzen und Aufräumen</t>
  </si>
  <si>
    <t>Staubsaugen und Abfall abtransportieren</t>
  </si>
  <si>
    <t>Schränke, Wassermischer und Türen kaufen</t>
  </si>
  <si>
    <t>Spitzen für WC und Absprache Elektro, Aufräumen</t>
  </si>
  <si>
    <t>Spitzhammer holen und Absprache mit Plättlileger</t>
  </si>
  <si>
    <t>Diverses Material kaufen;  WC abholen</t>
  </si>
  <si>
    <t>Demontage WC und Wände, WC Möbel, Absprachen BurriBau</t>
  </si>
  <si>
    <t>Diverse Mails und Telefonate im Juni 2016 mit Handwerkern</t>
  </si>
  <si>
    <t>Baukontrolle; Absprache mit BurriBau zu Asphaltierung hinten</t>
  </si>
  <si>
    <t>Absprache mit Sanitär, Elektriker, Zimmermann und Plättler</t>
  </si>
  <si>
    <t>Wasserhahn holen WC unten und Türbestellung überprüfen</t>
  </si>
  <si>
    <t>Mobiliar umräumen und bereitstellen</t>
  </si>
  <si>
    <t>Absprache mit Gibser, Putzen und Staubsaugen</t>
  </si>
  <si>
    <t>Montage von Sanitärmöbeln, Grubenstiegen, divers und putzen</t>
  </si>
  <si>
    <t>OG bereitstellen für Bodeneinbau, Baum pflanzen, Putzen</t>
  </si>
  <si>
    <t>Bauabsprachen mit Maler, Bodenleger, Sanitär, Heizungsm. Divers</t>
  </si>
  <si>
    <t>Bauabsprache mit Plättlileger / Versorgung mit Znüni</t>
  </si>
  <si>
    <t>Absprache mit Türmonteur und Maurer</t>
  </si>
  <si>
    <t>Schränke zusammenbauen, putzen, Glasschiebetüre anpassen</t>
  </si>
  <si>
    <t>Schiebetüren für Schränke zusammenbauen, Zusammenräumen</t>
  </si>
  <si>
    <t>Einbauten zu Schränke bauen und fertig zusammenstellen, putzen</t>
  </si>
  <si>
    <t>Eichenrahmen ölen</t>
  </si>
  <si>
    <t>Absprache mit Zimmermann und Bodenleger</t>
  </si>
  <si>
    <t>Spiegel Bad hohlen bei Glas Trösch, Bützberg</t>
  </si>
  <si>
    <t>Bützberg</t>
  </si>
  <si>
    <t>Mitarbeit Bodenleger, Leuchten montieren</t>
  </si>
  <si>
    <t>Storen Velux holen</t>
  </si>
  <si>
    <t>Deutschland</t>
  </si>
  <si>
    <t>Diverse Montagen, Material holen, Helfen Monteure</t>
  </si>
  <si>
    <t>Abschlussarbeiten, Putzen</t>
  </si>
  <si>
    <t>Instruktion Endreinigung Wohnung</t>
  </si>
  <si>
    <t>Abnahme Endreinigung Wohnung</t>
  </si>
  <si>
    <t>Fotos machen, Schlüsselübergabe, Grube prov. Abdecken</t>
  </si>
  <si>
    <t xml:space="preserve">Storen montieren </t>
  </si>
  <si>
    <t>Trennung Loft montieren; Demontage Veranda für Gartenumbau</t>
  </si>
  <si>
    <t>Vorbereitung Garten für Umgebungsarbeiten</t>
  </si>
  <si>
    <t>Einbau Glasschiebetüre</t>
  </si>
  <si>
    <t>Verlegen Glasplatte und prov. Abnahme mit Herr Jaun</t>
  </si>
  <si>
    <t>Aufräumen und Bereitstellen für Umgebungsarbeiten</t>
  </si>
  <si>
    <t>Absprache mit Thalmann, Umgebungsarbeiten</t>
  </si>
  <si>
    <t>Parkplatzsperren holen</t>
  </si>
  <si>
    <t>Baukontrolle Umgebungsarbeiten</t>
  </si>
  <si>
    <t>Bauabsprache mit Gartenbauer</t>
  </si>
  <si>
    <t>Provisorischer Zaun zur Gartenabtrennung</t>
  </si>
  <si>
    <t>Gartenpflanzen setzen</t>
  </si>
  <si>
    <t>Umgebungsarbeiten und Parkplatzstopper setzen</t>
  </si>
  <si>
    <t>Besprechung Gartenzaun mit Y. Toy</t>
  </si>
  <si>
    <t>Besprechung mit Maler</t>
  </si>
  <si>
    <t>Besprechung mit Gartenbauer</t>
  </si>
  <si>
    <t>Keller räumen und Absprache mit Gartenbauer</t>
  </si>
  <si>
    <t>Rasen wässern</t>
  </si>
  <si>
    <t>Absprache mit Stahlbauer zu Terasse</t>
  </si>
  <si>
    <t>Absprache mit Sanitär und Gemeinde</t>
  </si>
  <si>
    <t>Senkloch hinten reinigen von Bauschutt, Verschalung Treppe Loft</t>
  </si>
  <si>
    <t>Material für Geländer holhen bei Hornbach</t>
  </si>
  <si>
    <t>Administration und Telefonate mit Handwerker Okt.+Nov. 16</t>
  </si>
  <si>
    <t>Abschlussessen mit Mietern</t>
  </si>
  <si>
    <t>Beschaffung Schachtdeckel für Parkplatz</t>
  </si>
  <si>
    <t>Wechseln des Schachtdeckels beim Parkplatz</t>
  </si>
  <si>
    <t>Schlussabrechnung 2016</t>
  </si>
  <si>
    <t>Kaufen und Pflanzen eines Kirschbaumes im Garten</t>
  </si>
  <si>
    <t>Storenmonteur zur Offertenerstellung</t>
  </si>
  <si>
    <t>Storenmonteur 2 zur Offertenerstellung</t>
  </si>
  <si>
    <t>Dokumentation Förderzulage Bund</t>
  </si>
  <si>
    <t>Begehung mit amtl. Schatzer und Bankschatzer</t>
  </si>
  <si>
    <t>Ausfüllen Wasseranmeldung Infra Münsingen</t>
  </si>
  <si>
    <t>Demontage Satellitenanlage</t>
  </si>
  <si>
    <t>Total eigene Aufwände zum Umbau der Loftwohnung</t>
  </si>
  <si>
    <t>Kosten 2016 Loft</t>
  </si>
  <si>
    <t>Förderprogramm Bund</t>
  </si>
  <si>
    <t>Winkelschleifer und Trennscheiben zur Zaundemontage</t>
  </si>
  <si>
    <t>Hilfe bei Zaun- und Geländerdemontage</t>
  </si>
  <si>
    <t>Abfall Vignetten</t>
  </si>
  <si>
    <t>Einladung der Gartenarbeiter</t>
  </si>
  <si>
    <t>Trinkgeld Restaurant Ochsen</t>
  </si>
  <si>
    <t>Johni Aeschbacher</t>
  </si>
  <si>
    <t>Hilfe bei Altmaterialentsorgung</t>
  </si>
  <si>
    <t>Münsingen/Belp</t>
  </si>
  <si>
    <t>Essen mit Handwerker</t>
  </si>
  <si>
    <t>Y. Toy</t>
  </si>
  <si>
    <t>Maurerarbeiten März 2016</t>
  </si>
  <si>
    <t>Bürste für Balken und Masken</t>
  </si>
  <si>
    <t>Isolation Sockel, Akonto</t>
  </si>
  <si>
    <t>Teilzahlung 1</t>
  </si>
  <si>
    <t>Anzahlung für Fliesen, Parkett und Badausrüstung</t>
  </si>
  <si>
    <t>Maurerarbeiten April 2016</t>
  </si>
  <si>
    <t>Trinkgelder und Schokolade zr Erhöhung der Qualität</t>
  </si>
  <si>
    <t>Restmaterial Küche</t>
  </si>
  <si>
    <t>Restzahlung für Fliesen, Parkett und Badausrüstung</t>
  </si>
  <si>
    <t>Teilzahlung 2</t>
  </si>
  <si>
    <t>Süssigkeiten für die Handwerker</t>
  </si>
  <si>
    <t>Baumaterial Y. Toy</t>
  </si>
  <si>
    <t>Maurerarbeiten Mai 2016</t>
  </si>
  <si>
    <t>Trinkgelder Einbau Unterlagsboden 4 Personen</t>
  </si>
  <si>
    <t>Teilzahlung 3</t>
  </si>
  <si>
    <t>Schimmelbehandlung</t>
  </si>
  <si>
    <t>Trinkgeld Elektrikerin und Stift</t>
  </si>
  <si>
    <t>Trinkgeld für die Chauffeure der Küche</t>
  </si>
  <si>
    <t>Trinkgeld für Küchenmontage</t>
  </si>
  <si>
    <t>Akonto Zahlung</t>
  </si>
  <si>
    <t>Trinkgelder für 2x Gibser und 2x Zimmermann</t>
  </si>
  <si>
    <t>Maurerarbeiten im Juni 2016</t>
  </si>
  <si>
    <t>Materialeinkauf für Baustelle; diverse Läden</t>
  </si>
  <si>
    <t>Wasserhahn Grohe WC unten</t>
  </si>
  <si>
    <t>Diverse Sachen Loft</t>
  </si>
  <si>
    <t>2 WC Papierhalter Lucca</t>
  </si>
  <si>
    <t>Trinkgeld Zimmermann Abschluss</t>
  </si>
  <si>
    <t>Trinkgeld für 2 x Gibser</t>
  </si>
  <si>
    <t>elekterische Storen für die Schaufenster</t>
  </si>
  <si>
    <t>Maurerarbeiten bis 12.7.16</t>
  </si>
  <si>
    <t>Materialeinkauf bis 12.7.16</t>
  </si>
  <si>
    <t>Novilon und Holzplatte für WC unten</t>
  </si>
  <si>
    <t>Teppichmesser</t>
  </si>
  <si>
    <t>Trinkgeld für Türenmonteur</t>
  </si>
  <si>
    <t>Materialeinkauf bis 14.7.16</t>
  </si>
  <si>
    <t>Materialeinkauf bis 15.7.16</t>
  </si>
  <si>
    <t>Öl für Arbeitsplatte</t>
  </si>
  <si>
    <t>EUR 827.99</t>
  </si>
  <si>
    <t>3 Leuchten und Spiegel inklusive Zubehör</t>
  </si>
  <si>
    <t>Zvieri Handwerker</t>
  </si>
  <si>
    <t>Restzahlung Abschluss</t>
  </si>
  <si>
    <t>Restarbeiten Juli 2016</t>
  </si>
  <si>
    <t>Tablar zwischen Waschmaschine und Tumbler</t>
  </si>
  <si>
    <t>Abschlussrechnung Sockelisolation</t>
  </si>
  <si>
    <t>2 Betonschalungsplatten für Grubenabdeckung</t>
  </si>
  <si>
    <t>EUR 406.80</t>
  </si>
  <si>
    <t>Teilzahlung 4</t>
  </si>
  <si>
    <t>Strom und Wasserversorgung Baustelle 2.Q16</t>
  </si>
  <si>
    <t>Trennscheiben, Doppelmeter</t>
  </si>
  <si>
    <t>Schlusszahlung Elektro</t>
  </si>
  <si>
    <t>Türen, Schiebetüre Glas oben und Montage (Restzahlung)</t>
  </si>
  <si>
    <t>B+K Products</t>
  </si>
  <si>
    <t>8 Parkplatzsperren</t>
  </si>
  <si>
    <t>Zimmerei Gasser</t>
  </si>
  <si>
    <t>Bodenverlegung, Rahmen und Glasplatte zu Grube</t>
  </si>
  <si>
    <t>Glas Fäh, Bern</t>
  </si>
  <si>
    <t>Schiebetüre Bad oben</t>
  </si>
  <si>
    <t>Nina Bühler</t>
  </si>
  <si>
    <t>M. Brügger</t>
  </si>
  <si>
    <t>2 Flaschen Whisky für Storenmontage</t>
  </si>
  <si>
    <t>Trinkgeld für Gartenbauer und Fenstermonteur</t>
  </si>
  <si>
    <t>Znüni für Arbeiter</t>
  </si>
  <si>
    <t>Fabienne Gassmann</t>
  </si>
  <si>
    <t>Strom und Wasserversorgung Baustelle 3.Q16</t>
  </si>
  <si>
    <t>Material prov. Abtrennung Garten</t>
  </si>
  <si>
    <t>Befestigungsmaterial Parkplatzstopper</t>
  </si>
  <si>
    <t>1. Teilrechnung Umgebungsarbeiten</t>
  </si>
  <si>
    <t>Restabrechnung</t>
  </si>
  <si>
    <t>Trinkgeld für Stahlbauer</t>
  </si>
  <si>
    <t>Bohrer und Anschlussgewinde</t>
  </si>
  <si>
    <t>Bauverwalt. Münsingen</t>
  </si>
  <si>
    <t>Schlussrechnung Gebühren Baugesuch</t>
  </si>
  <si>
    <t>Material für Geländer Strassenseite</t>
  </si>
  <si>
    <t xml:space="preserve">Schachtdeckel 60cm für Parkplatz </t>
  </si>
  <si>
    <t>Total Positionen 2017</t>
  </si>
  <si>
    <t>Total Kosten EG 3.5</t>
  </si>
  <si>
    <t>Total Aufwände Eigenleistung 3.5 EG</t>
  </si>
  <si>
    <t>Total Invest und Eigenleistung in 2016</t>
  </si>
  <si>
    <t>Kosten 2016 EG3.5</t>
  </si>
  <si>
    <t>Kosten zum Umbau an der Tägertschistrasse 28 in 3110 Münsingen; Wohnung EG 10; 1052-1</t>
  </si>
  <si>
    <t>Ersatz GE Elektrolux</t>
  </si>
  <si>
    <t>Altmaterialentsorgung Teppiche</t>
  </si>
  <si>
    <t>Einkauf Werkzeug</t>
  </si>
  <si>
    <t>Altmaterialentsorgung Bauschutt</t>
  </si>
  <si>
    <t>Elektroteile</t>
  </si>
  <si>
    <t>Tablar und Dichtmasse für Bad</t>
  </si>
  <si>
    <t>Schreiner</t>
  </si>
  <si>
    <t>Bodenverlegen</t>
  </si>
  <si>
    <t>Elektrokabel 3x1.5</t>
  </si>
  <si>
    <t>Bröthie Thun</t>
  </si>
  <si>
    <t>Moltofil, Gibsbecher und Steckdose</t>
  </si>
  <si>
    <t>Halogenlampe, Dübel</t>
  </si>
  <si>
    <t>Elektrokanal</t>
  </si>
  <si>
    <t>Rep. Material und Kabel</t>
  </si>
  <si>
    <t>FAB Steffisburg</t>
  </si>
  <si>
    <t>Neue Balkontüre</t>
  </si>
  <si>
    <t>Material Abtrennung Balkonteil</t>
  </si>
  <si>
    <t>Fust, Oberbüren</t>
  </si>
  <si>
    <t>Einsatz Schublade Küche</t>
  </si>
  <si>
    <t>Oberbüren</t>
  </si>
  <si>
    <t>Bähler Sanitär</t>
  </si>
  <si>
    <t>Wasser aussen, WC komplett, Radiator entfernen</t>
  </si>
  <si>
    <t>Material für Lampe und Regenrinne</t>
  </si>
  <si>
    <t>Minder und Zysset</t>
  </si>
  <si>
    <t>Terasse</t>
  </si>
  <si>
    <t>Toy Yüksel</t>
  </si>
  <si>
    <t>Maurerarbeiten September und Oktober 16</t>
  </si>
  <si>
    <t>Bähler Elektro</t>
  </si>
  <si>
    <t>Auswechseln Stromkabel und TV leitung</t>
  </si>
  <si>
    <t>Batt Malerei</t>
  </si>
  <si>
    <t>Malerei Zimmer und Balkontüre</t>
  </si>
  <si>
    <t>Moale, Sanitär</t>
  </si>
  <si>
    <t>Versetzen Wasserhahn und Heizungsventil wechseln</t>
  </si>
  <si>
    <t>Strom für 3.Q16</t>
  </si>
  <si>
    <t>Nyffeler und Zysset</t>
  </si>
  <si>
    <t>Treppe zu Terasse, weil jetzt erhöht und Schutzgitter</t>
  </si>
  <si>
    <t>Zahlung an Mieter für Busch pflanzen als Ersatz Tujahecke</t>
  </si>
  <si>
    <t>Zahlung an Mieter für Sichtschutz anstelle Tujahecke</t>
  </si>
  <si>
    <t>Grogg, Belp</t>
  </si>
  <si>
    <t>Ersatz Schliesssystem</t>
  </si>
  <si>
    <t>Kosten 2017</t>
  </si>
  <si>
    <t>Store über Terasse</t>
  </si>
  <si>
    <t>Kunz Steffisburg</t>
  </si>
  <si>
    <t>Kleingewächs als Ersatz</t>
  </si>
  <si>
    <t>P. Feldmann, Mieter</t>
  </si>
  <si>
    <t>Sichtschutz als Ersatz Tuja Hecke</t>
  </si>
  <si>
    <t>Grogg Sicherheit, Belp</t>
  </si>
  <si>
    <t>Ersatz Schliessung (zuviele Schlüssel im Umlauf)</t>
  </si>
  <si>
    <t>Total Kosten 2017</t>
  </si>
  <si>
    <t>Total Kosten 2016 und 2017</t>
  </si>
  <si>
    <t>Abtransport Teppiche</t>
  </si>
  <si>
    <t>Tägertschistrasse 28, Münsingen Whg EG 3.5</t>
  </si>
  <si>
    <t>Bodenplatten holen</t>
  </si>
  <si>
    <t>Bereitstellen Einbau Balkontüre, Absprache Schreiner</t>
  </si>
  <si>
    <t>Elektroteile und Offertenerstellung Terasse und WC</t>
  </si>
  <si>
    <t>Elektroarbeiten; Installation Waschmaschine + Trockner</t>
  </si>
  <si>
    <t>Ausbau Wand hinter Radiator und Kabel wechseln in Bad</t>
  </si>
  <si>
    <t>Bauabsprache mit Fensterbauer</t>
  </si>
  <si>
    <t>Badinstallationen und Baureinigung</t>
  </si>
  <si>
    <t>Elektroarbeiten und Endreinigung</t>
  </si>
  <si>
    <t>Regenrinne befestigen und Solarlampe montieren</t>
  </si>
  <si>
    <t>Telefonate im September und Oktober</t>
  </si>
  <si>
    <t>Absprache mit Maurer, Abnahme Sanitär und Elektro</t>
  </si>
  <si>
    <t>Invest ab 2012</t>
  </si>
  <si>
    <t>IKEA und Italien</t>
  </si>
  <si>
    <t>Wandverschalung aus Stoff</t>
  </si>
  <si>
    <t>Malerei Batt</t>
  </si>
  <si>
    <t>Streichen der Wohnung</t>
  </si>
  <si>
    <t>W. Dubach</t>
  </si>
  <si>
    <t>Badventilator</t>
  </si>
  <si>
    <t>Total 2012 - 2015</t>
  </si>
  <si>
    <t>Aufwände 2015</t>
  </si>
  <si>
    <t>Aufwände zum Umbau an der Tägertschistrasse 28 in 3110 Münsingen</t>
  </si>
  <si>
    <t>Anreise km</t>
  </si>
  <si>
    <t>Total eigene Aufwände 2015</t>
  </si>
  <si>
    <t>Reisespesen pro km:</t>
  </si>
  <si>
    <t>Thun - Münsingen (h):</t>
  </si>
  <si>
    <t>Kosten 2015</t>
  </si>
  <si>
    <t>Zeugin</t>
  </si>
  <si>
    <t>Analkyse GEAK plus</t>
  </si>
  <si>
    <t>Spende Mieterfest</t>
  </si>
  <si>
    <t>Einladung Mieter zur Bauinfo</t>
  </si>
  <si>
    <t>Münsingen, Restaurant Traube</t>
  </si>
  <si>
    <t>Total Kosten in 2015</t>
  </si>
  <si>
    <t>Unterhalt 2015</t>
  </si>
  <si>
    <t>Aufwände 2014</t>
  </si>
  <si>
    <t>Diverse Telefonate mit Architekt M. Batt zum Projekt</t>
  </si>
  <si>
    <t>Total eigene Aufwände 2014</t>
  </si>
  <si>
    <t>Kosten 2014</t>
  </si>
  <si>
    <t>Baumann</t>
  </si>
  <si>
    <t>Neuerschliessung Cablecom anstelle Satelitanlage 3.5 1.OG</t>
  </si>
  <si>
    <t>Total Kosten in 2014</t>
  </si>
  <si>
    <t>Unterhalt 2014</t>
  </si>
  <si>
    <t>Biral</t>
  </si>
  <si>
    <t>Investition  Abwasserpumpe</t>
  </si>
  <si>
    <t>Aufwände 2013</t>
  </si>
  <si>
    <t>A. + F. Braun</t>
  </si>
  <si>
    <t>Besprechung mit Hr. Jaun zu Baugesuch</t>
  </si>
  <si>
    <t>Verhandlung und Vorbereiten 2. Nähebaurecht in der Woche</t>
  </si>
  <si>
    <t>Verschreibung Nähebaurecht mit Iris Künzi bei Notar T. Weil</t>
  </si>
  <si>
    <t>Dählhölzliweg 3, Bern</t>
  </si>
  <si>
    <t>Besprechung Baugesuch mit M. Batt</t>
  </si>
  <si>
    <t>Restaurant Brauerei, Münsingen</t>
  </si>
  <si>
    <t>Unterschrift bei Bauverwaltung</t>
  </si>
  <si>
    <t>Goumoënstr. 50, 3007 Bern</t>
  </si>
  <si>
    <t>Entsorgung Treppenholz nach Thun / 2 x Fahrt nach Thun</t>
  </si>
  <si>
    <t>Wandbehang Sitzplatz erstellen als tarnung der Treppe</t>
  </si>
  <si>
    <t>diverse Telefonate mit der Bauverwaltung und M. Batt</t>
  </si>
  <si>
    <t>Besprechung mit Ortsbildverein und Bauverwaltung</t>
  </si>
  <si>
    <t>diverse Telefonate und Mail mit Hr. Jaun zu Baugesuch</t>
  </si>
  <si>
    <t>Besprechung Stockwerkbegründung mit M. Batt</t>
  </si>
  <si>
    <t>Besprechung Stockwerkbegründung mit Notar Weil u. M. Batt</t>
  </si>
  <si>
    <t>Besprechung Offerte Heizung und Gartenumbau</t>
  </si>
  <si>
    <t>Zeigen Loft an interessierten Kunden</t>
  </si>
  <si>
    <t>Ausschreiben Loftwohnung in Immoscout24</t>
  </si>
  <si>
    <t>Begehung mit Elektro Bähler zu neuer HV</t>
  </si>
  <si>
    <t>Info der Mieter zu Begehung mit Elektro Bähler</t>
  </si>
  <si>
    <t>Ausschreiben Loftwohnung in Immoscout24, Bern-Ost, Tutti</t>
  </si>
  <si>
    <t>Vorstellen Loftwohnung an F. Hasani</t>
  </si>
  <si>
    <t>Absprachen mit Elektriker zu HV Umbau</t>
  </si>
  <si>
    <t>Analyse der Offerte von Wyttenbach zur Heizung</t>
  </si>
  <si>
    <t>Besprechung und Korrespondenz mit F. Hasani</t>
  </si>
  <si>
    <t>Bausitzung und Prbolemanalyse Eletro (Erschliessung 2.OG)</t>
  </si>
  <si>
    <t>Abnahme HV Versetzung mit Elektroinstalleuren</t>
  </si>
  <si>
    <t>Besprechung Immoverkauf mit M. Batt</t>
  </si>
  <si>
    <t>Aktenstudium Stockwerkbegründung</t>
  </si>
  <si>
    <t>Verhandlung Rechnung mit Elektro Bähler</t>
  </si>
  <si>
    <t>Verträge zu Hypothek bei b. Gerber, Migrobank Thun</t>
  </si>
  <si>
    <t>Diverse Korrespondenz per Mail mit Herr U. Ruprecht</t>
  </si>
  <si>
    <t>Unterwegs</t>
  </si>
  <si>
    <t>Total eigene Aufwände 2013</t>
  </si>
  <si>
    <t>Kosten 2013</t>
  </si>
  <si>
    <t>Notar Weil</t>
  </si>
  <si>
    <t>Dienstbarkeitsvertrag Nähebaurecht</t>
  </si>
  <si>
    <t>Rest. Brauerei</t>
  </si>
  <si>
    <t>Besprechung mit M. Batt zu Baugesuch</t>
  </si>
  <si>
    <t>Holzabschrankung "Sichtschutz Lina"</t>
  </si>
  <si>
    <t>Heimberg</t>
  </si>
  <si>
    <t>Stoff für Sitzplatz kaufen als Tarnung der Treppe</t>
  </si>
  <si>
    <t>Aubonne</t>
  </si>
  <si>
    <t>Hobby</t>
  </si>
  <si>
    <t>Röhren für Wandbehang Sitzplatz</t>
  </si>
  <si>
    <t>Turin</t>
  </si>
  <si>
    <t>Grundbuchamt</t>
  </si>
  <si>
    <t>Grundbucheintrag Nähebaurecht Künzi</t>
  </si>
  <si>
    <t>A. Wyttenbach</t>
  </si>
  <si>
    <t>Wärmeanalyse für Baugesuch</t>
  </si>
  <si>
    <t>M. Batt</t>
  </si>
  <si>
    <t>Erstellung Baugesuch</t>
  </si>
  <si>
    <t>Ausschreiben Loftwohnung</t>
  </si>
  <si>
    <t>Bauverwaltung</t>
  </si>
  <si>
    <t>Kosten zum Baugesuch</t>
  </si>
  <si>
    <t>Monteure Elektro</t>
  </si>
  <si>
    <t>Tinkgelder</t>
  </si>
  <si>
    <t>T. Bähler</t>
  </si>
  <si>
    <t>Versetzen Hauptverteilung</t>
  </si>
  <si>
    <t>Heizungsplanung</t>
  </si>
  <si>
    <t>Rest. Da Toni</t>
  </si>
  <si>
    <t>Besprechung mit M. Batt zu Immoverkauf</t>
  </si>
  <si>
    <t>Total Kosten in 2013</t>
  </si>
  <si>
    <t>Unterhalt 2013</t>
  </si>
  <si>
    <t>Elektro Baumann</t>
  </si>
  <si>
    <t>Reparatur Waschmaschinensteuerung</t>
  </si>
  <si>
    <t>Aufwände 2012</t>
  </si>
  <si>
    <t>A + F Braun</t>
  </si>
  <si>
    <t>Besprechung M. Batt zu Vorgehen.</t>
  </si>
  <si>
    <t>Schlichtungsverhandlung Mietamt</t>
  </si>
  <si>
    <t>Effingerstrasse 34, 3008 Bern</t>
  </si>
  <si>
    <t>5 Telefonate zur Terminvereinbarung mit Kanzlei Josseck</t>
  </si>
  <si>
    <t>2 Telefonate mit M. Künzi zum Nähebaurecht</t>
  </si>
  <si>
    <t>Besprechung Bauvorhaben mit Kanzlei Josseck</t>
  </si>
  <si>
    <t>Dählhälzliweg 3, 3000 Bern 6</t>
  </si>
  <si>
    <t>Erstellung Verkaufsdok 3.5 Zi. Whg. 1.OG</t>
  </si>
  <si>
    <t>Verkaufsgespräch 3.5 Zi. Whg. 1.OG mit C. Graf</t>
  </si>
  <si>
    <t>Traube, 3110 Münsingen</t>
  </si>
  <si>
    <t>2 Telefonate mit Markus und Iris Künezi</t>
  </si>
  <si>
    <t>Korrespondenz mit Notar T. Weil zum Dienstbarkeitsvertrag</t>
  </si>
  <si>
    <t>Diskussion Nähebaurecht mit Iris Küenzi</t>
  </si>
  <si>
    <t>Niesenstr. 28, 3600 Thun</t>
  </si>
  <si>
    <t>Korrespondenz mit Markus und Iris Küenzi</t>
  </si>
  <si>
    <t>Telefonat mit M. Batt zur weiteren Entwicklung</t>
  </si>
  <si>
    <t>Telefonat mit M. Küenzi zur Klärung</t>
  </si>
  <si>
    <t>Geschäftsessen mit Architekt M. Batt</t>
  </si>
  <si>
    <t>Analyse und Messung Heizung, Morgenthaler</t>
  </si>
  <si>
    <t>Telefonat mit M. Batt zur Vorbesprechung Baugesuch</t>
  </si>
  <si>
    <t>Vermessung Werkstatt und Diskussion Baueingabe</t>
  </si>
  <si>
    <t>Aktenstudium alte Ordner zu Rechten</t>
  </si>
  <si>
    <t>Demontage Treppe Ostseite</t>
  </si>
  <si>
    <t>Reinigung und Ausmalen der Hauswand</t>
  </si>
  <si>
    <t>Total eigene Aufwände 2012</t>
  </si>
  <si>
    <t>Kosten 2012</t>
  </si>
  <si>
    <t>Kosten zum Umbau an der Tägertschistrasse 28 in 3110 Münsingen (Hausübernahme: 20.4.2012)</t>
  </si>
  <si>
    <t>Brechbühl</t>
  </si>
  <si>
    <t>EG; Schreinerarbeiten an neuem Geländer</t>
  </si>
  <si>
    <t>Burri Bau</t>
  </si>
  <si>
    <t>EG; Anpassung Terrasse an Türniveau für rollstuhlgängig</t>
  </si>
  <si>
    <t>Grundrissaufnahme; Pläne erstellen, Beratung</t>
  </si>
  <si>
    <t>Rechnung</t>
  </si>
  <si>
    <t>Ausdruck und Bereitstellung Baudossier 200 Seiten für Notar</t>
  </si>
  <si>
    <t>Unterlagen für Schatzer</t>
  </si>
  <si>
    <t>Way to India</t>
  </si>
  <si>
    <t>Geschäftsessen mit Architekt M.Batt</t>
  </si>
  <si>
    <t>Joe Wyss</t>
  </si>
  <si>
    <t>Schatzung Münsingen</t>
  </si>
  <si>
    <t>Notar Steiner</t>
  </si>
  <si>
    <t>Abtretungsvertrag Münsingen</t>
  </si>
  <si>
    <t>2 L Farbe und 1 Pinsel</t>
  </si>
  <si>
    <t>Total Kosten in 2012</t>
  </si>
  <si>
    <t>Unterhalt 2012</t>
  </si>
  <si>
    <t>Unterhalt  Tägertschistrasse 28, 3110 Münsingen</t>
  </si>
  <si>
    <t>EM Haustechnik</t>
  </si>
  <si>
    <t>Reparatur Alarmanlage</t>
  </si>
  <si>
    <t xml:space="preserve">Post </t>
  </si>
  <si>
    <t>Info zu Eigentümerwechsel und Mieteanpassung</t>
  </si>
  <si>
    <t>Martin Strub</t>
  </si>
  <si>
    <t>Stechschaufel; gekauft auf dem Markt</t>
  </si>
  <si>
    <t>Zollbrück</t>
  </si>
  <si>
    <t>Gartenausrüstung</t>
  </si>
  <si>
    <t>Coop City</t>
  </si>
  <si>
    <t>Duschvorhang und Stange für Wohnung EG</t>
  </si>
  <si>
    <t>Korrespondenz mit Mietern</t>
  </si>
  <si>
    <t>Vaterlaus</t>
  </si>
  <si>
    <t>Reparatur allgemeine Waschmaschine</t>
  </si>
  <si>
    <t>Krebser</t>
  </si>
  <si>
    <t>Büromaterial</t>
  </si>
  <si>
    <t>Hoxha</t>
  </si>
  <si>
    <t>Endreinigung 2.OG von Familie Oswald</t>
  </si>
  <si>
    <t>MANOR</t>
  </si>
  <si>
    <t>AVAG</t>
  </si>
  <si>
    <t>Grünabfuhr</t>
  </si>
  <si>
    <t>Jaberg</t>
  </si>
  <si>
    <t>Ordner und Register</t>
  </si>
  <si>
    <t>Baumann Elektro</t>
  </si>
  <si>
    <t>Reparatur Waschmaschine</t>
  </si>
  <si>
    <t>Morgenthaler</t>
  </si>
  <si>
    <t>Brausegriff für 3.5 Zi Wohnung</t>
  </si>
  <si>
    <t>Abwart durch A. Braun ab 10.4.12</t>
  </si>
  <si>
    <t>Verwaltung Haus Münsingen durch A. + F. Braun</t>
  </si>
</sst>
</file>

<file path=xl/styles.xml><?xml version="1.0" encoding="utf-8"?>
<styleSheet xmlns="http://schemas.openxmlformats.org/spreadsheetml/2006/main">
  <numFmts count="8">
    <numFmt numFmtId="0" formatCode="General"/>
    <numFmt numFmtId="59" formatCode="_-[$CHF]* #,##0.00_-;_-[$CHF]* \-#,##0.00_-;_-[$CHF]* &quot;-&quot;??;_-@_-"/>
    <numFmt numFmtId="60" formatCode="d.m.yyyy"/>
    <numFmt numFmtId="61" formatCode="dd.mm.yy"/>
    <numFmt numFmtId="62" formatCode="#,##0&quot; CHF&quot;"/>
    <numFmt numFmtId="63" formatCode="d.m.yy"/>
    <numFmt numFmtId="64" formatCode="dd/mm/yy hh:mm"/>
    <numFmt numFmtId="65" formatCode="#,##0.00&quot; CHF&quot;"/>
  </numFmts>
  <fonts count="11">
    <font>
      <sz val="12"/>
      <color indexed="8"/>
      <name val="Calibri"/>
    </font>
    <font>
      <sz val="14"/>
      <color indexed="8"/>
      <name val="Calibri"/>
    </font>
    <font>
      <sz val="12"/>
      <color indexed="8"/>
      <name val="Helvetica Neue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14"/>
      <color indexed="8"/>
      <name val="Calibri"/>
    </font>
    <font>
      <b val="1"/>
      <sz val="12"/>
      <color indexed="8"/>
      <name val="Calibri"/>
    </font>
    <font>
      <b val="1"/>
      <sz val="12"/>
      <color indexed="13"/>
      <name val="Calibri"/>
    </font>
    <font>
      <b val="1"/>
      <sz val="12"/>
      <color indexed="14"/>
      <name val="Calibri"/>
    </font>
    <font>
      <b val="1"/>
      <sz val="13"/>
      <color indexed="8"/>
      <name val="Calibri"/>
    </font>
    <font>
      <sz val="12"/>
      <color indexed="13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5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8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3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5" borderId="1" applyNumberFormat="1" applyFont="1" applyFill="0" applyBorder="1" applyAlignment="1" applyProtection="0">
      <alignment vertical="bottom"/>
    </xf>
    <xf numFmtId="0" fontId="5" borderId="1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49" fontId="6" borderId="1" applyNumberFormat="1" applyFont="1" applyFill="0" applyBorder="1" applyAlignment="1" applyProtection="0">
      <alignment vertical="bottom"/>
    </xf>
    <xf numFmtId="59" fontId="6" borderId="1" applyNumberFormat="1" applyFont="1" applyFill="0" applyBorder="1" applyAlignment="1" applyProtection="0">
      <alignment vertical="bottom"/>
    </xf>
    <xf numFmtId="59" fontId="7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8" borderId="1" applyNumberFormat="1" applyFont="1" applyFill="0" applyBorder="1" applyAlignment="1" applyProtection="0">
      <alignment horizontal="center" vertical="bottom"/>
    </xf>
    <xf numFmtId="49" fontId="0" borderId="1" applyNumberFormat="1" applyFont="1" applyFill="0" applyBorder="1" applyAlignment="1" applyProtection="0">
      <alignment horizontal="center" vertical="bottom"/>
    </xf>
    <xf numFmtId="60" fontId="8" borderId="1" applyNumberFormat="1" applyFont="1" applyFill="0" applyBorder="1" applyAlignment="1" applyProtection="0">
      <alignment horizontal="center" vertical="bottom"/>
    </xf>
    <xf numFmtId="0" fontId="0" borderId="1" applyNumberFormat="0" applyFont="1" applyFill="0" applyBorder="1" applyAlignment="1" applyProtection="0">
      <alignment horizontal="center" vertical="bottom"/>
    </xf>
    <xf numFmtId="0" fontId="0" borderId="1" applyNumberFormat="1" applyFont="1" applyFill="0" applyBorder="1" applyAlignment="1" applyProtection="0">
      <alignment vertical="bottom"/>
    </xf>
    <xf numFmtId="0" fontId="8" borderId="1" applyNumberFormat="1" applyFont="1" applyFill="0" applyBorder="1" applyAlignment="1" applyProtection="0">
      <alignment vertical="bottom"/>
    </xf>
    <xf numFmtId="0" fontId="8" borderId="1" applyNumberFormat="0" applyFont="1" applyFill="0" applyBorder="1" applyAlignment="1" applyProtection="0">
      <alignment vertical="bottom"/>
    </xf>
    <xf numFmtId="0" fontId="6" borderId="1" applyNumberFormat="0" applyFont="1" applyFill="0" applyBorder="1" applyAlignment="1" applyProtection="0">
      <alignment vertical="bottom"/>
    </xf>
    <xf numFmtId="0" fontId="6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" borderId="1" applyNumberFormat="1" applyFont="1" applyFill="0" applyBorder="1" applyAlignment="1" applyProtection="0">
      <alignment vertical="bottom"/>
    </xf>
    <xf numFmtId="49" fontId="6" borderId="2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59" fontId="0" borderId="2" applyNumberFormat="1" applyFont="1" applyFill="0" applyBorder="1" applyAlignment="1" applyProtection="0">
      <alignment vertical="bottom"/>
    </xf>
    <xf numFmtId="0" fontId="0" borderId="2" applyNumberFormat="1" applyFont="1" applyFill="0" applyBorder="1" applyAlignment="1" applyProtection="0">
      <alignment vertical="bottom"/>
    </xf>
    <xf numFmtId="49" fontId="6" borderId="3" applyNumberFormat="1" applyFont="1" applyFill="0" applyBorder="1" applyAlignment="1" applyProtection="0">
      <alignment vertical="bottom"/>
    </xf>
    <xf numFmtId="0" fontId="6" borderId="3" applyNumberFormat="0" applyFont="1" applyFill="0" applyBorder="1" applyAlignment="1" applyProtection="0">
      <alignment vertical="bottom"/>
    </xf>
    <xf numFmtId="49" fontId="6" fillId="4" borderId="3" applyNumberFormat="1" applyFont="1" applyFill="1" applyBorder="1" applyAlignment="1" applyProtection="0">
      <alignment vertical="bottom" wrapText="1"/>
    </xf>
    <xf numFmtId="0" fontId="6" fillId="4" borderId="3" applyNumberFormat="0" applyFont="1" applyFill="1" applyBorder="1" applyAlignment="1" applyProtection="0">
      <alignment vertical="bottom" wrapText="1"/>
    </xf>
    <xf numFmtId="61" fontId="0" borderId="3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horizontal="center" vertical="bottom"/>
    </xf>
    <xf numFmtId="0" fontId="0" fillId="4" borderId="3" applyNumberFormat="0" applyFont="1" applyFill="1" applyBorder="1" applyAlignment="1" applyProtection="0">
      <alignment vertical="bottom" wrapText="1"/>
    </xf>
    <xf numFmtId="59" fontId="0" borderId="3" applyNumberFormat="1" applyFont="1" applyFill="0" applyBorder="1" applyAlignment="1" applyProtection="0">
      <alignment vertical="bottom"/>
    </xf>
    <xf numFmtId="0" fontId="0" borderId="3" applyNumberFormat="1" applyFont="1" applyFill="0" applyBorder="1" applyAlignment="1" applyProtection="0">
      <alignment vertical="bottom"/>
    </xf>
    <xf numFmtId="59" fontId="6" borderId="3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horizontal="center" vertical="bottom"/>
    </xf>
    <xf numFmtId="61" fontId="6" borderId="3" applyNumberFormat="1" applyFont="1" applyFill="0" applyBorder="1" applyAlignment="1" applyProtection="0">
      <alignment vertical="bottom"/>
    </xf>
    <xf numFmtId="62" fontId="6" borderId="3" applyNumberFormat="1" applyFont="1" applyFill="0" applyBorder="1" applyAlignment="1" applyProtection="0">
      <alignment horizontal="center" vertical="bottom"/>
    </xf>
    <xf numFmtId="3" fontId="6" borderId="3" applyNumberFormat="1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59" fontId="0" borderId="4" applyNumberFormat="1" applyFont="1" applyFill="0" applyBorder="1" applyAlignment="1" applyProtection="0">
      <alignment vertical="bottom"/>
    </xf>
    <xf numFmtId="0" fontId="0" borderId="4" applyNumberFormat="1" applyFont="1" applyFill="0" applyBorder="1" applyAlignment="1" applyProtection="0">
      <alignment vertical="bottom"/>
    </xf>
    <xf numFmtId="49" fontId="9" borderId="1" applyNumberFormat="1" applyFont="1" applyFill="0" applyBorder="1" applyAlignment="1" applyProtection="0">
      <alignment vertical="bottom"/>
    </xf>
    <xf numFmtId="49" fontId="7" borderId="1" applyNumberFormat="1" applyFont="1" applyFill="0" applyBorder="1" applyAlignment="1" applyProtection="0">
      <alignment vertical="bottom"/>
    </xf>
    <xf numFmtId="63" fontId="0" borderId="1" applyNumberFormat="1" applyFont="1" applyFill="0" applyBorder="1" applyAlignment="1" applyProtection="0">
      <alignment vertical="bottom"/>
    </xf>
    <xf numFmtId="0" fontId="7" borderId="1" applyNumberFormat="0" applyFont="1" applyFill="0" applyBorder="1" applyAlignment="1" applyProtection="0">
      <alignment vertical="bottom"/>
    </xf>
    <xf numFmtId="0" fontId="7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5" borderId="1" applyNumberFormat="0" applyFont="1" applyFill="1" applyBorder="1" applyAlignment="1" applyProtection="0">
      <alignment vertical="bottom"/>
    </xf>
    <xf numFmtId="49" fontId="10" fillId="5" borderId="1" applyNumberFormat="1" applyFont="1" applyFill="1" applyBorder="1" applyAlignment="1" applyProtection="0">
      <alignment vertical="bottom"/>
    </xf>
    <xf numFmtId="59" fontId="0" fillId="5" borderId="1" applyNumberFormat="1" applyFont="1" applyFill="1" applyBorder="1" applyAlignment="1" applyProtection="0">
      <alignment vertical="bottom"/>
    </xf>
    <xf numFmtId="0" fontId="0" fillId="5" borderId="1" applyNumberFormat="1" applyFont="1" applyFill="1" applyBorder="1" applyAlignment="1" applyProtection="0">
      <alignment vertical="bottom"/>
    </xf>
    <xf numFmtId="49" fontId="7" fillId="5" borderId="1" applyNumberFormat="1" applyFont="1" applyFill="1" applyBorder="1" applyAlignment="1" applyProtection="0">
      <alignment vertical="bottom"/>
    </xf>
    <xf numFmtId="63" fontId="0" fillId="5" borderId="1" applyNumberFormat="1" applyFont="1" applyFill="1" applyBorder="1" applyAlignment="1" applyProtection="0">
      <alignment vertical="bottom"/>
    </xf>
    <xf numFmtId="49" fontId="0" fillId="5" borderId="1" applyNumberFormat="1" applyFont="1" applyFill="1" applyBorder="1" applyAlignment="1" applyProtection="0">
      <alignment vertical="bottom"/>
    </xf>
    <xf numFmtId="0" fontId="7" fillId="5" borderId="1" applyNumberFormat="0" applyFont="1" applyFill="1" applyBorder="1" applyAlignment="1" applyProtection="0">
      <alignment vertical="bottom"/>
    </xf>
    <xf numFmtId="59" fontId="7" fillId="5" borderId="1" applyNumberFormat="1" applyFont="1" applyFill="1" applyBorder="1" applyAlignment="1" applyProtection="0">
      <alignment vertical="bottom"/>
    </xf>
    <xf numFmtId="0" fontId="7" fillId="5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60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horizontal="left" vertical="bottom"/>
    </xf>
    <xf numFmtId="0" fontId="0" borderId="1" applyNumberFormat="1" applyFont="1" applyFill="0" applyBorder="1" applyAlignment="1" applyProtection="0">
      <alignment horizontal="left" vertical="bottom"/>
    </xf>
    <xf numFmtId="59" fontId="5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20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" borderId="1" applyNumberFormat="0" applyFont="1" applyFill="0" applyBorder="1" applyAlignment="1" applyProtection="0">
      <alignment vertical="bottom"/>
    </xf>
    <xf numFmtId="60" fontId="0" borderId="3" applyNumberFormat="1" applyFont="1" applyFill="0" applyBorder="1" applyAlignment="1" applyProtection="0">
      <alignment vertical="bottom"/>
    </xf>
    <xf numFmtId="60" fontId="6" borderId="3" applyNumberFormat="1" applyFont="1" applyFill="0" applyBorder="1" applyAlignment="1" applyProtection="0">
      <alignment vertical="bottom"/>
    </xf>
    <xf numFmtId="62" fontId="6" borderId="3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" borderId="2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64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4" borderId="1" applyNumberFormat="1" applyFont="1" applyFill="1" applyBorder="1" applyAlignment="1" applyProtection="0">
      <alignment vertical="bottom"/>
    </xf>
    <xf numFmtId="49" fontId="8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0" fontId="0" fillId="4" borderId="1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59" fontId="8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1" applyFont="1" applyFill="0" applyBorder="1" applyAlignment="1" applyProtection="0">
      <alignment horizontal="right" vertical="bottom"/>
    </xf>
    <xf numFmtId="0" fontId="0" borderId="1" applyNumberFormat="1" applyFont="1" applyFill="0" applyBorder="1" applyAlignment="1" applyProtection="0">
      <alignment horizontal="center" vertical="bottom"/>
    </xf>
    <xf numFmtId="49" fontId="0" fillId="4" borderId="1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65" fontId="8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60" fontId="6" borderId="1" applyNumberFormat="1" applyFont="1" applyFill="0" applyBorder="1" applyAlignment="1" applyProtection="0">
      <alignment vertical="bottom"/>
    </xf>
    <xf numFmtId="65" fontId="0" borderId="1" applyNumberFormat="1" applyFont="1" applyFill="0" applyBorder="1" applyAlignment="1" applyProtection="0">
      <alignment vertical="bottom"/>
    </xf>
    <xf numFmtId="49" fontId="8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61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2600"/>
      <rgbColor rgb="ffff0000"/>
      <rgbColor rgb="ffffffff"/>
      <rgbColor rgb="ffebf1d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
</file>

<file path=xl/theme/theme1.xml><?xml version="1.0" encoding="utf-8"?>
<a:theme xmlns:a="http://schemas.openxmlformats.org/drawingml/2006/main" xmlns:r="http://schemas.openxmlformats.org/officeDocument/2006/relationships" name="Office-Design">
  <a:themeElements>
    <a:clrScheme name="Office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Design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31</v>
      </c>
      <c r="C11" s="3"/>
      <c r="D11" s="3"/>
    </row>
    <row r="12">
      <c r="B12" s="4"/>
      <c r="C12" t="s" s="4">
        <v>5</v>
      </c>
      <c r="D12" t="s" s="5">
        <v>31</v>
      </c>
    </row>
    <row r="13">
      <c r="B13" t="s" s="3">
        <v>51</v>
      </c>
      <c r="C13" s="3"/>
      <c r="D13" s="3"/>
    </row>
    <row r="14">
      <c r="B14" s="4"/>
      <c r="C14" t="s" s="4">
        <v>5</v>
      </c>
      <c r="D14" t="s" s="5">
        <v>51</v>
      </c>
    </row>
    <row r="15">
      <c r="B15" t="s" s="3">
        <v>109</v>
      </c>
      <c r="C15" s="3"/>
      <c r="D15" s="3"/>
    </row>
    <row r="16">
      <c r="B16" s="4"/>
      <c r="C16" t="s" s="4">
        <v>5</v>
      </c>
      <c r="D16" t="s" s="5">
        <v>109</v>
      </c>
    </row>
    <row r="17">
      <c r="B17" t="s" s="3">
        <v>149</v>
      </c>
      <c r="C17" s="3"/>
      <c r="D17" s="3"/>
    </row>
    <row r="18">
      <c r="B18" s="4"/>
      <c r="C18" t="s" s="4">
        <v>5</v>
      </c>
      <c r="D18" t="s" s="5">
        <v>149</v>
      </c>
    </row>
    <row r="19">
      <c r="B19" t="s" s="3">
        <v>202</v>
      </c>
      <c r="C19" s="3"/>
      <c r="D19" s="3"/>
    </row>
    <row r="20">
      <c r="B20" s="4"/>
      <c r="C20" t="s" s="4">
        <v>5</v>
      </c>
      <c r="D20" t="s" s="5">
        <v>202</v>
      </c>
    </row>
    <row r="21">
      <c r="B21" t="s" s="3">
        <v>218</v>
      </c>
      <c r="C21" s="3"/>
      <c r="D21" s="3"/>
    </row>
    <row r="22">
      <c r="B22" s="4"/>
      <c r="C22" t="s" s="4">
        <v>5</v>
      </c>
      <c r="D22" t="s" s="5">
        <v>218</v>
      </c>
    </row>
    <row r="23">
      <c r="B23" t="s" s="3">
        <v>246</v>
      </c>
      <c r="C23" s="3"/>
      <c r="D23" s="3"/>
    </row>
    <row r="24">
      <c r="B24" s="4"/>
      <c r="C24" t="s" s="4">
        <v>5</v>
      </c>
      <c r="D24" t="s" s="5">
        <v>246</v>
      </c>
    </row>
    <row r="25">
      <c r="B25" t="s" s="3">
        <v>292</v>
      </c>
      <c r="C25" s="3"/>
      <c r="D25" s="3"/>
    </row>
    <row r="26">
      <c r="B26" s="4"/>
      <c r="C26" t="s" s="4">
        <v>5</v>
      </c>
      <c r="D26" t="s" s="5">
        <v>292</v>
      </c>
    </row>
    <row r="27">
      <c r="B27" t="s" s="3">
        <v>352</v>
      </c>
      <c r="C27" s="3"/>
      <c r="D27" s="3"/>
    </row>
    <row r="28">
      <c r="B28" s="4"/>
      <c r="C28" t="s" s="4">
        <v>5</v>
      </c>
      <c r="D28" t="s" s="5">
        <v>352</v>
      </c>
    </row>
    <row r="29">
      <c r="B29" t="s" s="3">
        <v>383</v>
      </c>
      <c r="C29" s="3"/>
      <c r="D29" s="3"/>
    </row>
    <row r="30">
      <c r="B30" s="4"/>
      <c r="C30" t="s" s="4">
        <v>5</v>
      </c>
      <c r="D30" t="s" s="5">
        <v>383</v>
      </c>
    </row>
    <row r="31">
      <c r="B31" t="s" s="3">
        <v>521</v>
      </c>
      <c r="C31" s="3"/>
      <c r="D31" s="3"/>
    </row>
    <row r="32">
      <c r="B32" s="4"/>
      <c r="C32" t="s" s="4">
        <v>5</v>
      </c>
      <c r="D32" t="s" s="5">
        <v>521</v>
      </c>
    </row>
    <row r="33">
      <c r="B33" t="s" s="3">
        <v>683</v>
      </c>
      <c r="C33" s="3"/>
      <c r="D33" s="3"/>
    </row>
    <row r="34">
      <c r="B34" s="4"/>
      <c r="C34" t="s" s="4">
        <v>5</v>
      </c>
      <c r="D34" t="s" s="5">
        <v>683</v>
      </c>
    </row>
    <row r="35">
      <c r="B35" t="s" s="3">
        <v>807</v>
      </c>
      <c r="C35" s="3"/>
      <c r="D35" s="3"/>
    </row>
    <row r="36">
      <c r="B36" s="4"/>
      <c r="C36" t="s" s="4">
        <v>5</v>
      </c>
      <c r="D36" t="s" s="5">
        <v>807</v>
      </c>
    </row>
    <row r="37">
      <c r="B37" t="s" s="3">
        <v>821</v>
      </c>
      <c r="C37" s="3"/>
      <c r="D37" s="3"/>
    </row>
    <row r="38">
      <c r="B38" s="4"/>
      <c r="C38" t="s" s="4">
        <v>5</v>
      </c>
      <c r="D38" t="s" s="5">
        <v>821</v>
      </c>
    </row>
    <row r="39">
      <c r="B39" t="s" s="3">
        <v>852</v>
      </c>
      <c r="C39" s="3"/>
      <c r="D39" s="3"/>
    </row>
    <row r="40">
      <c r="B40" s="4"/>
      <c r="C40" t="s" s="4">
        <v>5</v>
      </c>
      <c r="D40" t="s" s="5">
        <v>852</v>
      </c>
    </row>
    <row r="41">
      <c r="B41" t="s" s="3">
        <v>1041</v>
      </c>
      <c r="C41" s="3"/>
      <c r="D41" s="3"/>
    </row>
    <row r="42">
      <c r="B42" s="4"/>
      <c r="C42" t="s" s="4">
        <v>5</v>
      </c>
      <c r="D42" t="s" s="5">
        <v>1041</v>
      </c>
    </row>
    <row r="43">
      <c r="B43" t="s" s="3">
        <v>1131</v>
      </c>
      <c r="C43" s="3"/>
      <c r="D43" s="3"/>
    </row>
    <row r="44">
      <c r="B44" s="4"/>
      <c r="C44" t="s" s="4">
        <v>5</v>
      </c>
      <c r="D44" t="s" s="5">
        <v>1131</v>
      </c>
    </row>
    <row r="45">
      <c r="B45" t="s" s="3">
        <v>1204</v>
      </c>
      <c r="C45" s="3"/>
      <c r="D45" s="3"/>
    </row>
    <row r="46">
      <c r="B46" s="4"/>
      <c r="C46" t="s" s="4">
        <v>5</v>
      </c>
      <c r="D46" t="s" s="5">
        <v>1204</v>
      </c>
    </row>
    <row r="47">
      <c r="B47" t="s" s="3">
        <v>1210</v>
      </c>
      <c r="C47" s="3"/>
      <c r="D47" s="3"/>
    </row>
    <row r="48">
      <c r="B48" s="4"/>
      <c r="C48" t="s" s="4">
        <v>5</v>
      </c>
      <c r="D48" t="s" s="5">
        <v>1210</v>
      </c>
    </row>
    <row r="49">
      <c r="B49" t="s" s="3">
        <v>1217</v>
      </c>
      <c r="C49" s="3"/>
      <c r="D49" s="3"/>
    </row>
    <row r="50">
      <c r="B50" s="4"/>
      <c r="C50" t="s" s="4">
        <v>5</v>
      </c>
      <c r="D50" t="s" s="5">
        <v>1217</v>
      </c>
    </row>
    <row r="51">
      <c r="B51" t="s" s="3">
        <v>1218</v>
      </c>
      <c r="C51" s="3"/>
      <c r="D51" s="3"/>
    </row>
    <row r="52">
      <c r="B52" s="4"/>
      <c r="C52" t="s" s="4">
        <v>5</v>
      </c>
      <c r="D52" t="s" s="5">
        <v>1218</v>
      </c>
    </row>
    <row r="53">
      <c r="B53" t="s" s="3">
        <v>1221</v>
      </c>
      <c r="C53" s="3"/>
      <c r="D53" s="3"/>
    </row>
    <row r="54">
      <c r="B54" s="4"/>
      <c r="C54" t="s" s="4">
        <v>5</v>
      </c>
      <c r="D54" t="s" s="5">
        <v>1221</v>
      </c>
    </row>
    <row r="55">
      <c r="B55" t="s" s="3">
        <v>1225</v>
      </c>
      <c r="C55" s="3"/>
      <c r="D55" s="3"/>
    </row>
    <row r="56">
      <c r="B56" s="4"/>
      <c r="C56" t="s" s="4">
        <v>5</v>
      </c>
      <c r="D56" t="s" s="5">
        <v>1225</v>
      </c>
    </row>
    <row r="57">
      <c r="B57" t="s" s="3">
        <v>1228</v>
      </c>
      <c r="C57" s="3"/>
      <c r="D57" s="3"/>
    </row>
    <row r="58">
      <c r="B58" s="4"/>
      <c r="C58" t="s" s="4">
        <v>5</v>
      </c>
      <c r="D58" t="s" s="5">
        <v>1228</v>
      </c>
    </row>
    <row r="59">
      <c r="B59" t="s" s="3">
        <v>1264</v>
      </c>
      <c r="C59" s="3"/>
      <c r="D59" s="3"/>
    </row>
    <row r="60">
      <c r="B60" s="4"/>
      <c r="C60" t="s" s="4">
        <v>5</v>
      </c>
      <c r="D60" t="s" s="5">
        <v>1264</v>
      </c>
    </row>
    <row r="61">
      <c r="B61" t="s" s="3">
        <v>1293</v>
      </c>
      <c r="C61" s="3"/>
      <c r="D61" s="3"/>
    </row>
    <row r="62">
      <c r="B62" s="4"/>
      <c r="C62" t="s" s="4">
        <v>5</v>
      </c>
      <c r="D62" t="s" s="5">
        <v>1293</v>
      </c>
    </row>
    <row r="63">
      <c r="B63" t="s" s="3">
        <v>1296</v>
      </c>
      <c r="C63" s="3"/>
      <c r="D63" s="3"/>
    </row>
    <row r="64">
      <c r="B64" s="4"/>
      <c r="C64" t="s" s="4">
        <v>5</v>
      </c>
      <c r="D64" t="s" s="5">
        <v>1296</v>
      </c>
    </row>
    <row r="65">
      <c r="B65" t="s" s="3">
        <v>1323</v>
      </c>
      <c r="C65" s="3"/>
      <c r="D65" s="3"/>
    </row>
    <row r="66">
      <c r="B66" s="4"/>
      <c r="C66" t="s" s="4">
        <v>5</v>
      </c>
      <c r="D66" t="s" s="5">
        <v>1323</v>
      </c>
    </row>
    <row r="67">
      <c r="B67" t="s" s="3">
        <v>1341</v>
      </c>
      <c r="C67" s="3"/>
      <c r="D67" s="3"/>
    </row>
    <row r="68">
      <c r="B68" s="4"/>
      <c r="C68" t="s" s="4">
        <v>5</v>
      </c>
      <c r="D68" t="s" s="5">
        <v>1341</v>
      </c>
    </row>
  </sheetData>
  <mergeCells count="1">
    <mergeCell ref="B3:D3"/>
  </mergeCells>
  <hyperlinks>
    <hyperlink ref="D10" location="'Zusammenfassung'!R1C1" tooltip="" display="Zusammenfassung"/>
    <hyperlink ref="D12" location="'Info Wertquoten'!R1C1" tooltip="" display="Info Wertquoten"/>
    <hyperlink ref="D14" location="'Kosten 2024'!R1C1" tooltip="" display="Kosten 2024"/>
    <hyperlink ref="D16" location="'Kosten 2023'!R1C1" tooltip="" display="Kosten 2023"/>
    <hyperlink ref="D18" location="'Kosten 2022'!R1C1" tooltip="" display="Kosten 2022"/>
    <hyperlink ref="D20" location="'Kosten 2021'!R1C1" tooltip="" display="Kosten 2021"/>
    <hyperlink ref="D22" location="'Kosten 2020'!R1C1" tooltip="" display="Kosten 2020"/>
    <hyperlink ref="D24" location="'Haus 2019'!R1C1" tooltip="" display="Haus 2019"/>
    <hyperlink ref="D26" location="'Kosten 2019 Whg1.5'!R1C1" tooltip="" display="Kosten 2019 Whg1.5"/>
    <hyperlink ref="D28" location="'Kosten 2018'!R1C1" tooltip="" display="Kosten 2018"/>
    <hyperlink ref="D30" location="'Kosten 2017 2OG'!R1C1" tooltip="" display="Kosten 2017 2OG"/>
    <hyperlink ref="D32" location="'Kosten 2017 1OG'!R1C1" tooltip="" display="Kosten 2017 1OG"/>
    <hyperlink ref="D34" location="'Bauabrechnung Loft'!R1C1" tooltip="" display="Bauabrechnung Loft"/>
    <hyperlink ref="D36" location="'Steuer 2017 Loft'!R1C1" tooltip="" display="Steuer 2017 Loft"/>
    <hyperlink ref="D38" location="'Kosten 2017 Loft'!R1C1" tooltip="" display="Kosten 2017 Loft"/>
    <hyperlink ref="D40" location="'Aufwände Loft'!R1C1" tooltip="" display="Aufwände Loft"/>
    <hyperlink ref="D42" location="'Kosten 2016 Loft'!R1C1" tooltip="" display="Kosten 2016 Loft"/>
    <hyperlink ref="D44" location="'Kosten 2016 EG3.5'!R1C1" tooltip="" display="Kosten 2016 EG3.5"/>
    <hyperlink ref="D46" location="'Aufwände 2015'!R1C1" tooltip="" display="Aufwände 2015"/>
    <hyperlink ref="D48" location="'Kosten 2015'!R1C1" tooltip="" display="Kosten 2015"/>
    <hyperlink ref="D50" location="'Unterhalt 2015'!R1C1" tooltip="" display="Unterhalt 2015"/>
    <hyperlink ref="D52" location="'Aufwände 2014'!R1C1" tooltip="" display="Aufwände 2014"/>
    <hyperlink ref="D54" location="'Kosten 2014'!R1C1" tooltip="" display="Kosten 2014"/>
    <hyperlink ref="D56" location="'Unterhalt 2014'!R1C1" tooltip="" display="Unterhalt 2014"/>
    <hyperlink ref="D58" location="'Aufwände 2013'!R1C1" tooltip="" display="Aufwände 2013"/>
    <hyperlink ref="D60" location="'Kosten 2013'!R1C1" tooltip="" display="Kosten 2013"/>
    <hyperlink ref="D62" location="'Unterhalt 2013'!R1C1" tooltip="" display="Unterhalt 2013"/>
    <hyperlink ref="D64" location="'Aufwände 2012'!R1C1" tooltip="" display="Aufwände 2012"/>
    <hyperlink ref="D66" location="'Kosten 2012'!R1C1" tooltip="" display="Kosten 2012"/>
    <hyperlink ref="D68" location="'Unterhalt 2012'!R1C1" tooltip="" display="Unterhalt 2012"/>
  </hyperlinks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63"/>
  <sheetViews>
    <sheetView workbookViewId="0" showGridLines="0" defaultGridColor="1"/>
  </sheetViews>
  <sheetFormatPr defaultColWidth="10.8333" defaultRowHeight="16" customHeight="1" outlineLevelRow="0" outlineLevelCol="0"/>
  <cols>
    <col min="1" max="1" width="10.8516" style="80" customWidth="1"/>
    <col min="2" max="2" width="1.5" style="80" customWidth="1"/>
    <col min="3" max="3" width="29.3516" style="80" customWidth="1"/>
    <col min="4" max="4" width="50.6719" style="80" customWidth="1"/>
    <col min="5" max="5" width="11.3516" style="80" customWidth="1"/>
    <col min="6" max="6" width="14.6719" style="80" customWidth="1"/>
    <col min="7" max="16384" width="10.8516" style="80" customWidth="1"/>
  </cols>
  <sheetData>
    <row r="1" ht="19" customHeight="1">
      <c r="A1" t="s" s="7">
        <v>293</v>
      </c>
      <c r="B1" s="9"/>
      <c r="C1" s="9"/>
      <c r="D1" s="9"/>
      <c r="E1" s="9"/>
      <c r="F1" s="11"/>
    </row>
    <row r="2" ht="17" customHeight="1">
      <c r="A2" s="9"/>
      <c r="B2" s="9"/>
      <c r="C2" s="9"/>
      <c r="D2" s="9"/>
      <c r="E2" s="9"/>
      <c r="F2" s="11"/>
    </row>
    <row r="3" ht="19" customHeight="1">
      <c r="A3" t="s" s="26">
        <v>294</v>
      </c>
      <c r="B3" s="9"/>
      <c r="C3" s="9"/>
      <c r="D3" s="9"/>
      <c r="E3" s="9"/>
      <c r="F3" s="11"/>
    </row>
    <row r="4" ht="19" customHeight="1">
      <c r="A4" t="s" s="26">
        <v>249</v>
      </c>
      <c r="B4" s="9"/>
      <c r="C4" s="9"/>
      <c r="D4" s="9"/>
      <c r="E4" s="9"/>
      <c r="F4" s="11"/>
    </row>
    <row r="5" ht="19" customHeight="1">
      <c r="A5" s="76"/>
      <c r="B5" s="9"/>
      <c r="C5" s="9"/>
      <c r="D5" s="9"/>
      <c r="E5" s="9"/>
      <c r="F5" s="11"/>
    </row>
    <row r="6" ht="19" customHeight="1">
      <c r="A6" t="s" s="7">
        <v>250</v>
      </c>
      <c r="B6" s="9"/>
      <c r="C6" s="9"/>
      <c r="D6" s="9"/>
      <c r="E6" s="9"/>
      <c r="F6" s="11"/>
    </row>
    <row r="7" ht="19" customHeight="1">
      <c r="A7" t="s" s="26">
        <v>295</v>
      </c>
      <c r="B7" s="9"/>
      <c r="C7" s="9"/>
      <c r="D7" s="9"/>
      <c r="E7" s="9"/>
      <c r="F7" s="11"/>
    </row>
    <row r="8" ht="19" customHeight="1">
      <c r="A8" s="81"/>
      <c r="B8" s="28"/>
      <c r="C8" s="28"/>
      <c r="D8" s="28"/>
      <c r="E8" s="28"/>
      <c r="F8" s="29"/>
    </row>
    <row r="9" ht="17" customHeight="1">
      <c r="A9" t="s" s="31">
        <v>55</v>
      </c>
      <c r="B9" s="32"/>
      <c r="C9" t="s" s="31">
        <v>56</v>
      </c>
      <c r="D9" t="s" s="31">
        <v>57</v>
      </c>
      <c r="E9" t="s" s="31">
        <v>154</v>
      </c>
      <c r="F9" t="s" s="31">
        <v>59</v>
      </c>
    </row>
    <row r="10" ht="17" customHeight="1">
      <c r="A10" s="77">
        <v>43595</v>
      </c>
      <c r="B10" s="36"/>
      <c r="C10" t="s" s="37">
        <v>256</v>
      </c>
      <c r="D10" t="s" s="37">
        <v>296</v>
      </c>
      <c r="E10" t="s" s="37">
        <v>160</v>
      </c>
      <c r="F10" s="40">
        <v>39.95</v>
      </c>
    </row>
    <row r="11" ht="17" customHeight="1">
      <c r="A11" s="77">
        <v>43657</v>
      </c>
      <c r="B11" s="36"/>
      <c r="C11" t="s" s="37">
        <v>297</v>
      </c>
      <c r="D11" t="s" s="37">
        <v>298</v>
      </c>
      <c r="E11" t="s" s="37">
        <v>160</v>
      </c>
      <c r="F11" s="40">
        <v>64.8</v>
      </c>
    </row>
    <row r="12" ht="17" customHeight="1">
      <c r="A12" s="77">
        <v>43657</v>
      </c>
      <c r="B12" s="36"/>
      <c r="C12" t="s" s="37">
        <v>297</v>
      </c>
      <c r="D12" t="s" s="37">
        <v>298</v>
      </c>
      <c r="E12" t="s" s="37">
        <v>160</v>
      </c>
      <c r="F12" s="40">
        <v>10</v>
      </c>
    </row>
    <row r="13" ht="17" customHeight="1">
      <c r="A13" s="77">
        <v>43675</v>
      </c>
      <c r="B13" s="36"/>
      <c r="C13" t="s" s="37">
        <v>299</v>
      </c>
      <c r="D13" t="s" s="37">
        <v>300</v>
      </c>
      <c r="E13" t="s" s="37">
        <v>160</v>
      </c>
      <c r="F13" s="40">
        <v>66.05</v>
      </c>
    </row>
    <row r="14" ht="17" customHeight="1">
      <c r="A14" s="77">
        <v>43675</v>
      </c>
      <c r="B14" s="36"/>
      <c r="C14" t="s" s="37">
        <v>301</v>
      </c>
      <c r="D14" t="s" s="37">
        <v>302</v>
      </c>
      <c r="E14" t="s" s="37">
        <v>160</v>
      </c>
      <c r="F14" s="40">
        <v>1349</v>
      </c>
    </row>
    <row r="15" ht="17" customHeight="1">
      <c r="A15" s="77">
        <v>43682</v>
      </c>
      <c r="B15" s="36"/>
      <c r="C15" t="s" s="37">
        <v>303</v>
      </c>
      <c r="D15" t="s" s="37">
        <v>304</v>
      </c>
      <c r="E15" t="s" s="37">
        <v>160</v>
      </c>
      <c r="F15" s="40">
        <v>71.45</v>
      </c>
    </row>
    <row r="16" ht="17" customHeight="1">
      <c r="A16" s="77">
        <v>43683</v>
      </c>
      <c r="B16" s="36"/>
      <c r="C16" t="s" s="37">
        <v>305</v>
      </c>
      <c r="D16" t="s" s="37">
        <v>306</v>
      </c>
      <c r="E16" t="s" s="37">
        <v>160</v>
      </c>
      <c r="F16" s="40">
        <v>37.9</v>
      </c>
    </row>
    <row r="17" ht="17" customHeight="1">
      <c r="A17" s="77">
        <v>43684</v>
      </c>
      <c r="B17" s="36"/>
      <c r="C17" t="s" s="37">
        <v>307</v>
      </c>
      <c r="D17" t="s" s="37">
        <v>308</v>
      </c>
      <c r="E17" t="s" s="37">
        <v>160</v>
      </c>
      <c r="F17" s="40">
        <v>6.95</v>
      </c>
    </row>
    <row r="18" ht="17" customHeight="1">
      <c r="A18" s="77">
        <v>43686</v>
      </c>
      <c r="B18" s="36"/>
      <c r="C18" t="s" s="37">
        <v>309</v>
      </c>
      <c r="D18" t="s" s="37">
        <v>310</v>
      </c>
      <c r="E18" t="s" s="37">
        <v>160</v>
      </c>
      <c r="F18" s="40">
        <v>818</v>
      </c>
    </row>
    <row r="19" ht="17" customHeight="1">
      <c r="A19" s="77">
        <v>43687</v>
      </c>
      <c r="B19" s="36"/>
      <c r="C19" t="s" s="37">
        <v>173</v>
      </c>
      <c r="D19" t="s" s="37">
        <v>311</v>
      </c>
      <c r="E19" t="s" s="37">
        <v>160</v>
      </c>
      <c r="F19" s="40">
        <v>2789.8</v>
      </c>
    </row>
    <row r="20" ht="17" customHeight="1">
      <c r="A20" s="77">
        <v>43687</v>
      </c>
      <c r="B20" s="36"/>
      <c r="C20" t="s" s="37">
        <v>173</v>
      </c>
      <c r="D20" t="s" s="37">
        <v>312</v>
      </c>
      <c r="E20" t="s" s="37">
        <v>160</v>
      </c>
      <c r="F20" s="40">
        <v>58</v>
      </c>
    </row>
    <row r="21" ht="17" customHeight="1">
      <c r="A21" s="77">
        <v>43717</v>
      </c>
      <c r="B21" s="36"/>
      <c r="C21" t="s" s="37">
        <v>313</v>
      </c>
      <c r="D21" t="s" s="37">
        <v>314</v>
      </c>
      <c r="E21" t="s" s="37">
        <v>160</v>
      </c>
      <c r="F21" s="40">
        <v>476</v>
      </c>
    </row>
    <row r="22" ht="17" customHeight="1">
      <c r="A22" s="77">
        <v>43719</v>
      </c>
      <c r="B22" s="36"/>
      <c r="C22" t="s" s="37">
        <v>309</v>
      </c>
      <c r="D22" t="s" s="37">
        <v>315</v>
      </c>
      <c r="E22" t="s" s="37">
        <v>160</v>
      </c>
      <c r="F22" s="40">
        <v>87.34999999999999</v>
      </c>
    </row>
    <row r="23" ht="17" customHeight="1">
      <c r="A23" s="77">
        <v>43721</v>
      </c>
      <c r="B23" s="36"/>
      <c r="C23" t="s" s="37">
        <v>256</v>
      </c>
      <c r="D23" t="s" s="37">
        <v>306</v>
      </c>
      <c r="E23" t="s" s="37">
        <v>160</v>
      </c>
      <c r="F23" s="40">
        <v>19.15</v>
      </c>
    </row>
    <row r="24" ht="17" customHeight="1">
      <c r="A24" s="77">
        <v>43722</v>
      </c>
      <c r="B24" s="36"/>
      <c r="C24" t="s" s="37">
        <v>316</v>
      </c>
      <c r="D24" t="s" s="37">
        <v>317</v>
      </c>
      <c r="E24" t="s" s="37">
        <v>160</v>
      </c>
      <c r="F24" s="40">
        <v>8</v>
      </c>
    </row>
    <row r="25" ht="17" customHeight="1">
      <c r="A25" s="77">
        <v>43661</v>
      </c>
      <c r="B25" s="36"/>
      <c r="C25" t="s" s="37">
        <v>297</v>
      </c>
      <c r="D25" t="s" s="37">
        <v>298</v>
      </c>
      <c r="E25" t="s" s="37">
        <v>160</v>
      </c>
      <c r="F25" s="40">
        <v>52</v>
      </c>
    </row>
    <row r="26" ht="17" customHeight="1">
      <c r="A26" s="77">
        <v>43725</v>
      </c>
      <c r="B26" s="36"/>
      <c r="C26" t="s" s="37">
        <v>318</v>
      </c>
      <c r="D26" t="s" s="37">
        <v>319</v>
      </c>
      <c r="E26" t="s" s="37">
        <v>160</v>
      </c>
      <c r="F26" s="40">
        <v>13.95</v>
      </c>
    </row>
    <row r="27" ht="17" customHeight="1">
      <c r="A27" s="77">
        <v>43683</v>
      </c>
      <c r="B27" s="36"/>
      <c r="C27" t="s" s="37">
        <v>305</v>
      </c>
      <c r="D27" t="s" s="37">
        <v>320</v>
      </c>
      <c r="E27" t="s" s="37">
        <v>160</v>
      </c>
      <c r="F27" s="40">
        <v>37.9</v>
      </c>
    </row>
    <row r="28" ht="17" customHeight="1">
      <c r="A28" s="77">
        <v>43687</v>
      </c>
      <c r="B28" s="36"/>
      <c r="C28" t="s" s="37">
        <v>297</v>
      </c>
      <c r="D28" t="s" s="37">
        <v>298</v>
      </c>
      <c r="E28" t="s" s="37">
        <v>160</v>
      </c>
      <c r="F28" s="40">
        <v>40.6</v>
      </c>
    </row>
    <row r="29" ht="17" customHeight="1">
      <c r="A29" s="77">
        <v>43696</v>
      </c>
      <c r="B29" s="36"/>
      <c r="C29" t="s" s="37">
        <v>321</v>
      </c>
      <c r="D29" t="s" s="37">
        <v>322</v>
      </c>
      <c r="E29" t="s" s="37">
        <v>160</v>
      </c>
      <c r="F29" s="40">
        <v>2121.7</v>
      </c>
    </row>
    <row r="30" ht="17" customHeight="1">
      <c r="A30" s="77">
        <v>43728</v>
      </c>
      <c r="B30" s="36"/>
      <c r="C30" t="s" s="37">
        <v>120</v>
      </c>
      <c r="D30" t="s" s="37">
        <v>323</v>
      </c>
      <c r="E30" t="s" s="37">
        <v>160</v>
      </c>
      <c r="F30" s="40">
        <v>16.2</v>
      </c>
    </row>
    <row r="31" ht="17" customHeight="1">
      <c r="A31" s="77">
        <v>43733</v>
      </c>
      <c r="B31" s="36"/>
      <c r="C31" t="s" s="37">
        <v>256</v>
      </c>
      <c r="D31" t="s" s="37">
        <v>324</v>
      </c>
      <c r="E31" t="s" s="37">
        <v>160</v>
      </c>
      <c r="F31" s="40">
        <v>75.3</v>
      </c>
    </row>
    <row r="32" ht="17" customHeight="1">
      <c r="A32" s="77">
        <v>43738</v>
      </c>
      <c r="B32" s="36"/>
      <c r="C32" t="s" s="37">
        <v>316</v>
      </c>
      <c r="D32" t="s" s="37">
        <v>317</v>
      </c>
      <c r="E32" t="s" s="37">
        <v>160</v>
      </c>
      <c r="F32" s="40">
        <v>19</v>
      </c>
    </row>
    <row r="33" ht="17" customHeight="1">
      <c r="A33" s="77">
        <v>43738</v>
      </c>
      <c r="B33" s="36"/>
      <c r="C33" t="s" s="37">
        <v>120</v>
      </c>
      <c r="D33" t="s" s="37">
        <v>323</v>
      </c>
      <c r="E33" t="s" s="37">
        <v>160</v>
      </c>
      <c r="F33" s="40">
        <v>51.85</v>
      </c>
    </row>
    <row r="34" ht="17" customHeight="1">
      <c r="A34" s="77">
        <v>43738</v>
      </c>
      <c r="B34" s="36"/>
      <c r="C34" t="s" s="37">
        <v>316</v>
      </c>
      <c r="D34" t="s" s="37">
        <v>317</v>
      </c>
      <c r="E34" t="s" s="37">
        <v>160</v>
      </c>
      <c r="F34" s="40">
        <v>5</v>
      </c>
    </row>
    <row r="35" ht="17" customHeight="1">
      <c r="A35" s="77">
        <v>43738</v>
      </c>
      <c r="B35" s="36"/>
      <c r="C35" t="s" s="37">
        <v>120</v>
      </c>
      <c r="D35" t="s" s="37">
        <v>323</v>
      </c>
      <c r="E35" t="s" s="37">
        <v>160</v>
      </c>
      <c r="F35" s="40">
        <v>667.45</v>
      </c>
    </row>
    <row r="36" ht="17" customHeight="1">
      <c r="A36" s="77">
        <v>43738</v>
      </c>
      <c r="B36" s="36"/>
      <c r="C36" t="s" s="37">
        <v>92</v>
      </c>
      <c r="D36" t="s" s="37">
        <v>325</v>
      </c>
      <c r="E36" t="s" s="37">
        <v>160</v>
      </c>
      <c r="F36" s="40">
        <v>179</v>
      </c>
    </row>
    <row r="37" ht="17" customHeight="1">
      <c r="A37" s="77">
        <v>43740</v>
      </c>
      <c r="B37" s="36"/>
      <c r="C37" t="s" s="37">
        <v>256</v>
      </c>
      <c r="D37" t="s" s="37">
        <v>323</v>
      </c>
      <c r="E37" t="s" s="37">
        <v>160</v>
      </c>
      <c r="F37" s="40">
        <v>16.95</v>
      </c>
    </row>
    <row r="38" ht="17" customHeight="1">
      <c r="A38" s="77">
        <v>43740</v>
      </c>
      <c r="B38" s="36"/>
      <c r="C38" t="s" s="37">
        <v>326</v>
      </c>
      <c r="D38" t="s" s="37">
        <v>327</v>
      </c>
      <c r="E38" t="s" s="37">
        <v>160</v>
      </c>
      <c r="F38" s="40">
        <v>119.85</v>
      </c>
    </row>
    <row r="39" ht="17" customHeight="1">
      <c r="A39" s="77">
        <v>43742</v>
      </c>
      <c r="B39" s="36"/>
      <c r="C39" t="s" s="37">
        <v>120</v>
      </c>
      <c r="D39" t="s" s="37">
        <v>328</v>
      </c>
      <c r="E39" t="s" s="37">
        <v>160</v>
      </c>
      <c r="F39" s="40">
        <v>83.7</v>
      </c>
    </row>
    <row r="40" ht="17" customHeight="1">
      <c r="A40" s="77">
        <v>43742</v>
      </c>
      <c r="B40" s="36"/>
      <c r="C40" t="s" s="37">
        <v>173</v>
      </c>
      <c r="D40" t="s" s="37">
        <v>329</v>
      </c>
      <c r="E40" t="s" s="37">
        <v>160</v>
      </c>
      <c r="F40" s="40">
        <v>7945.45</v>
      </c>
    </row>
    <row r="41" ht="17" customHeight="1">
      <c r="A41" s="77">
        <v>43743</v>
      </c>
      <c r="B41" s="36"/>
      <c r="C41" t="s" s="37">
        <v>297</v>
      </c>
      <c r="D41" t="s" s="37">
        <v>317</v>
      </c>
      <c r="E41" t="s" s="37">
        <v>160</v>
      </c>
      <c r="F41" s="40">
        <v>10</v>
      </c>
    </row>
    <row r="42" ht="17" customHeight="1">
      <c r="A42" s="77">
        <v>43743</v>
      </c>
      <c r="B42" s="36"/>
      <c r="C42" t="s" s="37">
        <v>120</v>
      </c>
      <c r="D42" t="s" s="37">
        <v>330</v>
      </c>
      <c r="E42" t="s" s="37">
        <v>331</v>
      </c>
      <c r="F42" s="40">
        <v>53.85</v>
      </c>
    </row>
    <row r="43" ht="17" customHeight="1">
      <c r="A43" s="77">
        <v>43743</v>
      </c>
      <c r="B43" s="36"/>
      <c r="C43" t="s" s="37">
        <v>120</v>
      </c>
      <c r="D43" t="s" s="37">
        <v>332</v>
      </c>
      <c r="E43" t="s" s="37">
        <v>160</v>
      </c>
      <c r="F43" s="40">
        <v>60.1</v>
      </c>
    </row>
    <row r="44" ht="17" customHeight="1">
      <c r="A44" s="77">
        <v>43743</v>
      </c>
      <c r="B44" s="36"/>
      <c r="C44" t="s" s="37">
        <v>120</v>
      </c>
      <c r="D44" t="s" s="37">
        <v>323</v>
      </c>
      <c r="E44" t="s" s="37">
        <v>160</v>
      </c>
      <c r="F44" s="40">
        <v>2.5</v>
      </c>
    </row>
    <row r="45" ht="17" customHeight="1">
      <c r="A45" s="77">
        <v>43743</v>
      </c>
      <c r="B45" s="36"/>
      <c r="C45" t="s" s="37">
        <v>256</v>
      </c>
      <c r="D45" t="s" s="37">
        <v>333</v>
      </c>
      <c r="E45" t="s" s="37">
        <v>160</v>
      </c>
      <c r="F45" s="40">
        <v>59.95</v>
      </c>
    </row>
    <row r="46" ht="17" customHeight="1">
      <c r="A46" s="77">
        <v>43743</v>
      </c>
      <c r="B46" s="36"/>
      <c r="C46" t="s" s="37">
        <v>313</v>
      </c>
      <c r="D46" t="s" s="37">
        <v>334</v>
      </c>
      <c r="E46" t="s" s="37">
        <v>160</v>
      </c>
      <c r="F46" s="40">
        <v>60.25</v>
      </c>
    </row>
    <row r="47" ht="17" customHeight="1">
      <c r="A47" s="77">
        <v>43745</v>
      </c>
      <c r="B47" s="36"/>
      <c r="C47" t="s" s="37">
        <v>335</v>
      </c>
      <c r="D47" t="s" s="37">
        <v>317</v>
      </c>
      <c r="E47" t="s" s="37">
        <v>160</v>
      </c>
      <c r="F47" s="40">
        <v>3</v>
      </c>
    </row>
    <row r="48" ht="17" customHeight="1">
      <c r="A48" s="77">
        <v>43746</v>
      </c>
      <c r="B48" s="36"/>
      <c r="C48" t="s" s="37">
        <v>313</v>
      </c>
      <c r="D48" t="s" s="37">
        <v>336</v>
      </c>
      <c r="E48" t="s" s="37">
        <v>160</v>
      </c>
      <c r="F48" s="40">
        <v>15.3</v>
      </c>
    </row>
    <row r="49" ht="17" customHeight="1">
      <c r="A49" s="77">
        <v>43746</v>
      </c>
      <c r="B49" s="36"/>
      <c r="C49" t="s" s="37">
        <v>337</v>
      </c>
      <c r="D49" t="s" s="37">
        <v>338</v>
      </c>
      <c r="E49" t="s" s="37">
        <v>160</v>
      </c>
      <c r="F49" s="40">
        <v>350</v>
      </c>
    </row>
    <row r="50" ht="17" customHeight="1">
      <c r="A50" s="77">
        <v>43748</v>
      </c>
      <c r="B50" s="36"/>
      <c r="C50" t="s" s="37">
        <v>276</v>
      </c>
      <c r="D50" t="s" s="37">
        <v>339</v>
      </c>
      <c r="E50" t="s" s="37">
        <v>160</v>
      </c>
      <c r="F50" s="40">
        <v>3000</v>
      </c>
    </row>
    <row r="51" ht="17" customHeight="1">
      <c r="A51" s="77">
        <v>43749</v>
      </c>
      <c r="B51" s="36"/>
      <c r="C51" t="s" s="37">
        <v>340</v>
      </c>
      <c r="D51" t="s" s="37">
        <v>341</v>
      </c>
      <c r="E51" t="s" s="37">
        <v>160</v>
      </c>
      <c r="F51" s="40">
        <v>3403.75</v>
      </c>
    </row>
    <row r="52" ht="17" customHeight="1">
      <c r="A52" s="77">
        <v>43801</v>
      </c>
      <c r="B52" s="36"/>
      <c r="C52" t="s" s="37">
        <v>342</v>
      </c>
      <c r="D52" t="s" s="37">
        <v>343</v>
      </c>
      <c r="E52" t="s" s="37">
        <v>160</v>
      </c>
      <c r="F52" s="40">
        <v>398.5</v>
      </c>
    </row>
    <row r="53" ht="17" customHeight="1">
      <c r="A53" s="77">
        <v>43801</v>
      </c>
      <c r="B53" s="36"/>
      <c r="C53" t="s" s="37">
        <v>344</v>
      </c>
      <c r="D53" t="s" s="37">
        <v>345</v>
      </c>
      <c r="E53" t="s" s="37">
        <v>160</v>
      </c>
      <c r="F53" s="40">
        <v>2678.1</v>
      </c>
    </row>
    <row r="54" ht="17" customHeight="1">
      <c r="A54" s="77">
        <v>43801</v>
      </c>
      <c r="B54" s="36"/>
      <c r="C54" t="s" s="37">
        <v>344</v>
      </c>
      <c r="D54" t="s" s="37">
        <v>346</v>
      </c>
      <c r="E54" t="s" s="37">
        <v>160</v>
      </c>
      <c r="F54" s="40">
        <v>924.2</v>
      </c>
    </row>
    <row r="55" ht="17" customHeight="1">
      <c r="A55" s="77">
        <v>43803</v>
      </c>
      <c r="B55" s="36"/>
      <c r="C55" t="s" s="37">
        <v>303</v>
      </c>
      <c r="D55" t="s" s="37">
        <v>347</v>
      </c>
      <c r="E55" t="s" s="37">
        <v>160</v>
      </c>
      <c r="F55" s="40">
        <v>40.25</v>
      </c>
    </row>
    <row r="56" ht="17" customHeight="1">
      <c r="A56" s="77">
        <v>43805</v>
      </c>
      <c r="B56" s="36"/>
      <c r="C56" t="s" s="37">
        <v>173</v>
      </c>
      <c r="D56" t="s" s="37">
        <v>348</v>
      </c>
      <c r="E56" t="s" s="37">
        <v>160</v>
      </c>
      <c r="F56" s="40">
        <v>94.95</v>
      </c>
    </row>
    <row r="57" ht="17" customHeight="1">
      <c r="A57" s="77">
        <v>43809</v>
      </c>
      <c r="B57" s="36"/>
      <c r="C57" t="s" s="37">
        <v>303</v>
      </c>
      <c r="D57" t="s" s="37">
        <v>349</v>
      </c>
      <c r="E57" t="s" s="37">
        <v>160</v>
      </c>
      <c r="F57" s="40">
        <v>16.35</v>
      </c>
    </row>
    <row r="58" ht="17" customHeight="1">
      <c r="A58" s="77">
        <v>43812</v>
      </c>
      <c r="B58" s="36"/>
      <c r="C58" t="s" s="37">
        <v>350</v>
      </c>
      <c r="D58" t="s" s="37">
        <v>351</v>
      </c>
      <c r="E58" t="s" s="37">
        <v>160</v>
      </c>
      <c r="F58" s="40">
        <v>387.7</v>
      </c>
    </row>
    <row r="59" ht="17" customHeight="1">
      <c r="A59" s="77"/>
      <c r="B59" s="36"/>
      <c r="C59" s="36"/>
      <c r="D59" s="36"/>
      <c r="E59" s="36"/>
      <c r="F59" s="40"/>
    </row>
    <row r="60" ht="17" customHeight="1">
      <c r="A60" s="47"/>
      <c r="B60" s="47"/>
      <c r="C60" s="47"/>
      <c r="D60" s="47"/>
      <c r="E60" s="47"/>
      <c r="F60" s="48"/>
    </row>
    <row r="61" ht="17" customHeight="1">
      <c r="A61" s="9"/>
      <c r="B61" s="9"/>
      <c r="C61" s="9"/>
      <c r="D61" s="9"/>
      <c r="E61" s="9"/>
      <c r="F61" s="11"/>
    </row>
    <row r="62" ht="17" customHeight="1">
      <c r="A62" t="s" s="12">
        <v>254</v>
      </c>
      <c r="B62" s="23"/>
      <c r="C62" s="23"/>
      <c r="D62" s="23"/>
      <c r="E62" s="23"/>
      <c r="F62" s="11">
        <f>SUM(F14:F61)</f>
        <v>28726.25</v>
      </c>
    </row>
    <row r="63" ht="17" customHeight="1">
      <c r="A63" s="9"/>
      <c r="B63" s="9"/>
      <c r="C63" s="9"/>
      <c r="D63" s="9"/>
      <c r="E63" s="9"/>
      <c r="F63" s="11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46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82" customWidth="1"/>
    <col min="2" max="2" width="6.5" style="82" customWidth="1"/>
    <col min="3" max="3" width="6.67188" style="82" customWidth="1"/>
    <col min="4" max="4" width="12.5" style="82" customWidth="1"/>
    <col min="5" max="5" width="29.3516" style="82" customWidth="1"/>
    <col min="6" max="6" width="50.6719" style="82" customWidth="1"/>
    <col min="7" max="7" width="42.6719" style="82" customWidth="1"/>
    <col min="8" max="9" width="10.8516" style="82" customWidth="1"/>
    <col min="10" max="10" width="18.1719" style="82" customWidth="1"/>
    <col min="11" max="11" width="10.8516" style="82" customWidth="1"/>
    <col min="12" max="16384" width="10.8516" style="82" customWidth="1"/>
  </cols>
  <sheetData>
    <row r="1" ht="18" customHeight="1">
      <c r="A1" t="s" s="7">
        <v>353</v>
      </c>
      <c r="B1" s="8"/>
      <c r="C1" s="8"/>
      <c r="D1" s="9"/>
      <c r="E1" s="9"/>
      <c r="F1" s="9"/>
      <c r="G1" s="9"/>
      <c r="H1" s="9"/>
      <c r="I1" s="9"/>
      <c r="J1" s="11"/>
      <c r="K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11"/>
      <c r="K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  <c r="K3" t="s" s="12">
        <v>156</v>
      </c>
    </row>
    <row r="4" ht="17" customHeight="1">
      <c r="A4" s="67">
        <v>43146</v>
      </c>
      <c r="B4" s="9"/>
      <c r="C4" s="9"/>
      <c r="D4" s="9"/>
      <c r="E4" t="s" s="10">
        <v>354</v>
      </c>
      <c r="F4" t="s" s="10">
        <v>355</v>
      </c>
      <c r="G4" t="s" s="10">
        <v>160</v>
      </c>
      <c r="H4" s="9"/>
      <c r="I4" s="9"/>
      <c r="J4" s="11">
        <v>749.6</v>
      </c>
      <c r="K4" t="s" s="10">
        <v>48</v>
      </c>
    </row>
    <row r="5" ht="17" customHeight="1">
      <c r="A5" s="67">
        <v>43158</v>
      </c>
      <c r="B5" s="9"/>
      <c r="C5" s="9"/>
      <c r="D5" s="9"/>
      <c r="E5" t="s" s="10">
        <v>356</v>
      </c>
      <c r="F5" t="s" s="10">
        <v>357</v>
      </c>
      <c r="G5" t="s" s="10">
        <v>190</v>
      </c>
      <c r="H5" s="9"/>
      <c r="I5" s="9"/>
      <c r="J5" s="11">
        <v>62.1</v>
      </c>
      <c r="K5" t="s" s="10">
        <v>48</v>
      </c>
    </row>
    <row r="6" ht="17" customHeight="1">
      <c r="A6" s="67">
        <v>43158</v>
      </c>
      <c r="B6" s="9"/>
      <c r="C6" s="9"/>
      <c r="D6" s="9"/>
      <c r="E6" t="s" s="10">
        <v>222</v>
      </c>
      <c r="F6" t="s" s="10">
        <v>358</v>
      </c>
      <c r="G6" t="s" s="10">
        <v>190</v>
      </c>
      <c r="H6" s="9"/>
      <c r="I6" s="9"/>
      <c r="J6" s="11">
        <v>50</v>
      </c>
      <c r="K6" t="s" s="10">
        <v>48</v>
      </c>
    </row>
    <row r="7" ht="17" customHeight="1">
      <c r="A7" s="67">
        <v>43160</v>
      </c>
      <c r="B7" s="9"/>
      <c r="C7" s="9"/>
      <c r="D7" s="9"/>
      <c r="E7" t="s" s="10">
        <v>359</v>
      </c>
      <c r="F7" t="s" s="10">
        <v>360</v>
      </c>
      <c r="G7" t="s" s="10">
        <v>190</v>
      </c>
      <c r="H7" s="9"/>
      <c r="I7" s="9"/>
      <c r="J7" s="11">
        <v>42.5</v>
      </c>
      <c r="K7" t="s" s="10">
        <v>177</v>
      </c>
    </row>
    <row r="8" ht="17" customHeight="1">
      <c r="A8" s="67">
        <v>43160</v>
      </c>
      <c r="B8" s="9"/>
      <c r="C8" s="9"/>
      <c r="D8" s="9"/>
      <c r="E8" t="s" s="10">
        <v>361</v>
      </c>
      <c r="F8" t="s" s="10">
        <v>362</v>
      </c>
      <c r="G8" t="s" s="10">
        <v>190</v>
      </c>
      <c r="H8" s="9"/>
      <c r="I8" s="9"/>
      <c r="J8" s="11">
        <v>58.8</v>
      </c>
      <c r="K8" t="s" s="10">
        <v>48</v>
      </c>
    </row>
    <row r="9" ht="17" customHeight="1">
      <c r="A9" s="67">
        <v>43193</v>
      </c>
      <c r="B9" s="9"/>
      <c r="C9" s="9"/>
      <c r="D9" s="9"/>
      <c r="E9" t="s" s="10">
        <v>359</v>
      </c>
      <c r="F9" t="s" s="10">
        <v>363</v>
      </c>
      <c r="G9" t="s" s="10">
        <v>190</v>
      </c>
      <c r="H9" s="9"/>
      <c r="I9" s="9"/>
      <c r="J9" s="11">
        <v>67.84999999999999</v>
      </c>
      <c r="K9" t="s" s="10">
        <v>48</v>
      </c>
    </row>
    <row r="10" ht="17" customHeight="1">
      <c r="A10" s="67">
        <v>43196</v>
      </c>
      <c r="B10" s="9"/>
      <c r="C10" s="9"/>
      <c r="D10" s="9"/>
      <c r="E10" t="s" s="10">
        <v>364</v>
      </c>
      <c r="F10" t="s" s="10">
        <v>267</v>
      </c>
      <c r="G10" t="s" s="10">
        <v>190</v>
      </c>
      <c r="H10" s="9"/>
      <c r="I10" s="9"/>
      <c r="J10" s="11">
        <v>848.1</v>
      </c>
      <c r="K10" t="s" s="10">
        <v>161</v>
      </c>
    </row>
    <row r="11" ht="17" customHeight="1">
      <c r="A11" s="67">
        <v>43243</v>
      </c>
      <c r="B11" s="9"/>
      <c r="C11" s="9"/>
      <c r="D11" s="9"/>
      <c r="E11" t="s" s="10">
        <v>365</v>
      </c>
      <c r="F11" t="s" s="10">
        <v>366</v>
      </c>
      <c r="G11" t="s" s="10">
        <v>190</v>
      </c>
      <c r="H11" s="9"/>
      <c r="I11" s="9"/>
      <c r="J11" s="11">
        <v>210</v>
      </c>
      <c r="K11" t="s" s="10">
        <v>48</v>
      </c>
    </row>
    <row r="12" ht="17" customHeight="1">
      <c r="A12" s="67">
        <v>43245</v>
      </c>
      <c r="B12" s="9"/>
      <c r="C12" s="9"/>
      <c r="D12" s="9"/>
      <c r="E12" t="s" s="10">
        <v>367</v>
      </c>
      <c r="F12" t="s" s="10">
        <v>368</v>
      </c>
      <c r="G12" t="s" s="10">
        <v>190</v>
      </c>
      <c r="H12" s="9"/>
      <c r="I12" s="9"/>
      <c r="J12" s="11">
        <v>150</v>
      </c>
      <c r="K12" t="s" s="10">
        <v>48</v>
      </c>
    </row>
    <row r="13" ht="17" customHeight="1">
      <c r="A13" s="67">
        <v>43261</v>
      </c>
      <c r="B13" s="9"/>
      <c r="C13" s="9"/>
      <c r="D13" s="9"/>
      <c r="E13" t="s" s="10">
        <v>359</v>
      </c>
      <c r="F13" t="s" s="10">
        <v>369</v>
      </c>
      <c r="G13" t="s" s="10">
        <v>190</v>
      </c>
      <c r="H13" s="9"/>
      <c r="I13" s="9"/>
      <c r="J13" s="11">
        <v>269.9</v>
      </c>
      <c r="K13" t="s" s="10">
        <v>214</v>
      </c>
    </row>
    <row r="14" ht="17" customHeight="1">
      <c r="A14" s="67">
        <v>43294</v>
      </c>
      <c r="B14" s="9"/>
      <c r="C14" s="9"/>
      <c r="D14" s="9"/>
      <c r="E14" t="s" s="10">
        <v>370</v>
      </c>
      <c r="F14" t="s" s="10">
        <v>371</v>
      </c>
      <c r="G14" t="s" s="10">
        <v>190</v>
      </c>
      <c r="H14" s="9"/>
      <c r="I14" s="9"/>
      <c r="J14" s="11">
        <v>131.95</v>
      </c>
      <c r="K14" t="s" s="10">
        <v>170</v>
      </c>
    </row>
    <row r="15" ht="17" customHeight="1">
      <c r="A15" s="67"/>
      <c r="B15" s="9"/>
      <c r="C15" s="9"/>
      <c r="D15" s="9"/>
      <c r="E15" s="9"/>
      <c r="F15" s="9"/>
      <c r="G15" s="9"/>
      <c r="H15" s="9"/>
      <c r="I15" s="9"/>
      <c r="J15" s="11"/>
      <c r="K15" s="9"/>
    </row>
    <row r="16" ht="17" customHeight="1">
      <c r="A16" s="9"/>
      <c r="B16" s="9"/>
      <c r="C16" s="9"/>
      <c r="D16" s="9"/>
      <c r="E16" s="9"/>
      <c r="F16" s="9"/>
      <c r="G16" s="9"/>
      <c r="H16" s="9"/>
      <c r="I16" s="9"/>
      <c r="J16" s="11"/>
      <c r="K16" s="9"/>
    </row>
    <row r="17" ht="17" customHeight="1">
      <c r="A17" s="9"/>
      <c r="B17" s="9"/>
      <c r="C17" s="9"/>
      <c r="D17" s="9"/>
      <c r="E17" s="9"/>
      <c r="F17" s="9"/>
      <c r="G17" s="9"/>
      <c r="H17" s="9"/>
      <c r="I17" s="9"/>
      <c r="J17" s="11"/>
      <c r="K17" s="9"/>
    </row>
    <row r="18" ht="17" customHeight="1">
      <c r="A18" s="9"/>
      <c r="B18" s="9"/>
      <c r="C18" s="9"/>
      <c r="D18" s="9"/>
      <c r="E18" s="9"/>
      <c r="F18" s="9"/>
      <c r="G18" s="9"/>
      <c r="H18" s="9"/>
      <c r="I18" s="9"/>
      <c r="J18" s="11"/>
      <c r="K18" s="9"/>
    </row>
    <row r="19" ht="17" customHeight="1">
      <c r="A19" s="9"/>
      <c r="B19" s="9"/>
      <c r="C19" s="9"/>
      <c r="D19" s="9"/>
      <c r="E19" s="9"/>
      <c r="F19" s="9"/>
      <c r="G19" s="9"/>
      <c r="H19" s="9"/>
      <c r="I19" s="9"/>
      <c r="J19" s="11"/>
      <c r="K19" s="9"/>
    </row>
    <row r="20" ht="17" customHeight="1">
      <c r="A20" t="s" s="12">
        <v>372</v>
      </c>
      <c r="B20" s="23"/>
      <c r="C20" s="23"/>
      <c r="D20" s="23"/>
      <c r="E20" s="23"/>
      <c r="F20" s="23"/>
      <c r="G20" s="23"/>
      <c r="H20" s="23"/>
      <c r="I20" s="23"/>
      <c r="J20" s="13">
        <f>SUM(J7:J19)</f>
        <v>1779.1</v>
      </c>
      <c r="K20" s="9"/>
    </row>
    <row r="21" ht="17" customHeight="1">
      <c r="A21" s="9"/>
      <c r="B21" s="9"/>
      <c r="C21" s="9"/>
      <c r="D21" s="9"/>
      <c r="E21" s="9"/>
      <c r="F21" s="9"/>
      <c r="G21" s="9"/>
      <c r="H21" s="9"/>
      <c r="I21" s="9"/>
      <c r="J21" s="11"/>
      <c r="K21" s="9"/>
    </row>
    <row r="22" ht="17" customHeight="1">
      <c r="A22" s="9"/>
      <c r="B22" s="9"/>
      <c r="C22" s="9"/>
      <c r="D22" s="9"/>
      <c r="E22" s="9"/>
      <c r="F22" s="9"/>
      <c r="G22" s="9"/>
      <c r="H22" s="9"/>
      <c r="I22" s="9"/>
      <c r="J22" s="11"/>
      <c r="K22" s="9"/>
    </row>
    <row r="23" ht="17" customHeight="1">
      <c r="A23" s="9"/>
      <c r="B23" s="9"/>
      <c r="C23" s="9"/>
      <c r="D23" s="9"/>
      <c r="E23" s="9"/>
      <c r="F23" s="9"/>
      <c r="G23" s="9"/>
      <c r="H23" s="9"/>
      <c r="I23" s="9"/>
      <c r="J23" s="11"/>
      <c r="K23" s="9"/>
    </row>
    <row r="24" ht="17" customHeight="1">
      <c r="A24" s="9"/>
      <c r="B24" s="9"/>
      <c r="C24" s="9"/>
      <c r="D24" s="9"/>
      <c r="E24" s="9"/>
      <c r="F24" s="9"/>
      <c r="G24" s="9"/>
      <c r="H24" s="9"/>
      <c r="I24" s="9"/>
      <c r="J24" s="11"/>
      <c r="K24" s="9"/>
    </row>
    <row r="25" ht="18" customHeight="1">
      <c r="A25" t="s" s="7">
        <v>373</v>
      </c>
      <c r="B25" s="9"/>
      <c r="C25" s="9"/>
      <c r="D25" s="9"/>
      <c r="E25" s="9"/>
      <c r="F25" s="9"/>
      <c r="G25" s="9"/>
      <c r="H25" s="9"/>
      <c r="I25" s="9"/>
      <c r="J25" s="11"/>
      <c r="K25" s="9"/>
    </row>
    <row r="26" ht="17" customHeight="1">
      <c r="A26" s="67">
        <v>42947</v>
      </c>
      <c r="B26" s="73">
        <v>1.5</v>
      </c>
      <c r="C26" s="20">
        <v>1</v>
      </c>
      <c r="D26" s="20">
        <v>1</v>
      </c>
      <c r="E26" t="s" s="10">
        <v>374</v>
      </c>
      <c r="F26" t="s" s="10">
        <v>375</v>
      </c>
      <c r="G26" t="s" s="10">
        <v>376</v>
      </c>
      <c r="H26" s="20">
        <v>4</v>
      </c>
      <c r="I26" s="20">
        <v>30</v>
      </c>
      <c r="J26" s="11">
        <f>H26*$E$33+I26*$E$34</f>
        <v>361</v>
      </c>
      <c r="K26" s="9"/>
    </row>
    <row r="27" ht="17" customHeight="1">
      <c r="A27" s="9"/>
      <c r="B27" s="9"/>
      <c r="C27" s="9"/>
      <c r="D27" s="9"/>
      <c r="E27" s="9"/>
      <c r="F27" s="9"/>
      <c r="G27" s="9"/>
      <c r="H27" s="9"/>
      <c r="I27" s="9"/>
      <c r="J27" s="11"/>
      <c r="K27" s="9"/>
    </row>
    <row r="28" ht="17" customHeight="1">
      <c r="A28" s="9"/>
      <c r="B28" s="9"/>
      <c r="C28" s="9"/>
      <c r="D28" s="9"/>
      <c r="E28" s="9"/>
      <c r="F28" t="s" s="12">
        <v>377</v>
      </c>
      <c r="G28" s="23"/>
      <c r="H28" s="24">
        <f>SUM(H26:H26)</f>
        <v>4</v>
      </c>
      <c r="I28" s="24">
        <f>SUM(I26:I26)</f>
        <v>30</v>
      </c>
      <c r="J28" s="13">
        <f>SUM(J26:J27)</f>
        <v>361</v>
      </c>
      <c r="K28" s="9"/>
    </row>
    <row r="29" ht="17" customHeight="1">
      <c r="A29" s="9"/>
      <c r="B29" s="9"/>
      <c r="C29" s="9"/>
      <c r="D29" s="9"/>
      <c r="E29" s="9"/>
      <c r="F29" s="9"/>
      <c r="G29" s="9"/>
      <c r="H29" s="9"/>
      <c r="I29" s="9"/>
      <c r="J29" s="11"/>
      <c r="K29" s="9"/>
    </row>
    <row r="30" ht="18" customHeight="1">
      <c r="A30" s="9"/>
      <c r="B30" s="9"/>
      <c r="C30" s="9"/>
      <c r="D30" s="9"/>
      <c r="E30" s="9"/>
      <c r="F30" t="s" s="7">
        <v>14</v>
      </c>
      <c r="G30" s="8"/>
      <c r="H30" s="8"/>
      <c r="I30" s="8"/>
      <c r="J30" s="70">
        <f>J28+J20</f>
        <v>2140.1</v>
      </c>
      <c r="K30" s="9"/>
    </row>
    <row r="31" ht="17" customHeight="1">
      <c r="A31" s="9"/>
      <c r="B31" s="9"/>
      <c r="C31" s="9"/>
      <c r="D31" s="9"/>
      <c r="E31" s="9"/>
      <c r="F31" s="9"/>
      <c r="G31" s="9"/>
      <c r="H31" s="9"/>
      <c r="I31" s="9"/>
      <c r="J31" s="11"/>
      <c r="K31" s="9"/>
    </row>
    <row r="32" ht="17" customHeight="1">
      <c r="A32" s="9"/>
      <c r="B32" s="9"/>
      <c r="C32" s="9"/>
      <c r="D32" s="9"/>
      <c r="E32" s="9"/>
      <c r="F32" s="9"/>
      <c r="G32" s="9"/>
      <c r="H32" s="9"/>
      <c r="I32" s="9"/>
      <c r="J32" s="11"/>
      <c r="K32" s="9"/>
    </row>
    <row r="33" ht="17" customHeight="1">
      <c r="A33" t="s" s="10">
        <v>194</v>
      </c>
      <c r="B33" s="9"/>
      <c r="C33" s="9"/>
      <c r="D33" s="9"/>
      <c r="E33" s="20">
        <v>85</v>
      </c>
      <c r="F33" s="9"/>
      <c r="G33" s="9"/>
      <c r="H33" s="9"/>
      <c r="I33" s="9"/>
      <c r="J33" s="11"/>
      <c r="K33" s="9"/>
    </row>
    <row r="34" ht="17" customHeight="1">
      <c r="A34" t="s" s="10">
        <v>195</v>
      </c>
      <c r="B34" s="9"/>
      <c r="C34" s="9"/>
      <c r="D34" s="9"/>
      <c r="E34" s="20">
        <v>0.7</v>
      </c>
      <c r="F34" s="9"/>
      <c r="G34" s="9"/>
      <c r="H34" s="9"/>
      <c r="I34" s="9"/>
      <c r="J34" s="11"/>
      <c r="K34" s="9"/>
    </row>
    <row r="35" ht="17" customHeight="1">
      <c r="A35" t="s" s="10">
        <v>196</v>
      </c>
      <c r="B35" s="9"/>
      <c r="C35" s="9"/>
      <c r="D35" s="9"/>
      <c r="E35" s="20">
        <v>30</v>
      </c>
      <c r="F35" t="s" s="71">
        <v>197</v>
      </c>
      <c r="G35" s="9"/>
      <c r="H35" s="9"/>
      <c r="I35" s="9"/>
      <c r="J35" s="11"/>
      <c r="K35" s="9"/>
    </row>
    <row r="36" ht="17" customHeight="1">
      <c r="A36" t="s" s="10">
        <v>198</v>
      </c>
      <c r="B36" s="9"/>
      <c r="C36" s="9"/>
      <c r="D36" s="9"/>
      <c r="E36" s="20">
        <v>150</v>
      </c>
      <c r="F36" t="s" s="71">
        <v>199</v>
      </c>
      <c r="G36" s="9"/>
      <c r="H36" s="9"/>
      <c r="I36" s="9"/>
      <c r="J36" s="11"/>
      <c r="K36" s="9"/>
    </row>
    <row r="37" ht="17" customHeight="1">
      <c r="A37" t="s" s="10">
        <v>200</v>
      </c>
      <c r="B37" s="9"/>
      <c r="C37" s="9"/>
      <c r="D37" s="9"/>
      <c r="E37" s="20">
        <v>25</v>
      </c>
      <c r="F37" s="9"/>
      <c r="G37" s="9"/>
      <c r="H37" s="9"/>
      <c r="I37" s="9"/>
      <c r="J37" s="11"/>
      <c r="K37" s="9"/>
    </row>
    <row r="38" ht="17" customHeight="1">
      <c r="A38" t="s" s="10">
        <v>201</v>
      </c>
      <c r="B38" s="9"/>
      <c r="C38" s="9"/>
      <c r="D38" s="9"/>
      <c r="E38" s="20">
        <v>55</v>
      </c>
      <c r="F38" s="9"/>
      <c r="G38" s="9"/>
      <c r="H38" s="9"/>
      <c r="I38" s="9"/>
      <c r="J38" s="11"/>
      <c r="K38" s="9"/>
    </row>
    <row r="39" ht="17" customHeight="1">
      <c r="A39" s="9"/>
      <c r="B39" s="9"/>
      <c r="C39" s="9"/>
      <c r="D39" s="9"/>
      <c r="E39" s="9"/>
      <c r="F39" s="9"/>
      <c r="G39" s="9"/>
      <c r="H39" s="9"/>
      <c r="I39" s="9"/>
      <c r="J39" s="11"/>
      <c r="K39" s="9"/>
    </row>
    <row r="40" ht="17" customHeight="1">
      <c r="A40" s="9"/>
      <c r="B40" s="9"/>
      <c r="C40" s="9"/>
      <c r="D40" s="9"/>
      <c r="E40" s="9"/>
      <c r="F40" s="9"/>
      <c r="G40" s="9"/>
      <c r="H40" s="9"/>
      <c r="I40" s="9"/>
      <c r="J40" s="11"/>
      <c r="K40" s="9"/>
    </row>
    <row r="41" ht="17" customHeight="1">
      <c r="A41" s="9"/>
      <c r="B41" s="9"/>
      <c r="C41" s="9"/>
      <c r="D41" s="9"/>
      <c r="E41" t="s" s="10">
        <v>378</v>
      </c>
      <c r="F41" s="9"/>
      <c r="G41" s="9"/>
      <c r="H41" s="9"/>
      <c r="I41" s="9"/>
      <c r="J41" s="11"/>
      <c r="K41" s="9"/>
    </row>
    <row r="42" ht="17" customHeight="1">
      <c r="A42" s="9"/>
      <c r="B42" s="9"/>
      <c r="C42" s="9"/>
      <c r="D42" s="9"/>
      <c r="E42" t="s" s="10">
        <v>379</v>
      </c>
      <c r="F42" s="9"/>
      <c r="G42" s="20">
        <v>11280</v>
      </c>
      <c r="H42" s="9"/>
      <c r="I42" s="9"/>
      <c r="J42" s="11"/>
      <c r="K42" s="9"/>
    </row>
    <row r="43" ht="17" customHeight="1">
      <c r="A43" s="9"/>
      <c r="B43" s="9"/>
      <c r="C43" s="9"/>
      <c r="D43" s="9"/>
      <c r="E43" t="s" s="10">
        <v>380</v>
      </c>
      <c r="F43" s="9"/>
      <c r="G43" s="20">
        <v>0</v>
      </c>
      <c r="H43" s="9"/>
      <c r="I43" s="9"/>
      <c r="J43" s="11"/>
      <c r="K43" s="9"/>
    </row>
    <row r="44" ht="17" customHeight="1">
      <c r="A44" s="9"/>
      <c r="B44" s="9"/>
      <c r="C44" s="9"/>
      <c r="D44" s="9"/>
      <c r="E44" t="s" s="10">
        <v>381</v>
      </c>
      <c r="F44" s="83">
        <v>42949</v>
      </c>
      <c r="G44" s="20">
        <v>-151.85</v>
      </c>
      <c r="H44" s="9"/>
      <c r="I44" s="9"/>
      <c r="J44" s="11"/>
      <c r="K44" s="9"/>
    </row>
    <row r="45" ht="17" customHeight="1">
      <c r="A45" s="9"/>
      <c r="B45" s="9"/>
      <c r="C45" s="9"/>
      <c r="D45" s="9"/>
      <c r="E45" s="9"/>
      <c r="F45" s="83">
        <v>42949</v>
      </c>
      <c r="G45" s="20">
        <v>-735.25</v>
      </c>
      <c r="H45" s="9"/>
      <c r="I45" s="9"/>
      <c r="J45" s="11"/>
      <c r="K45" s="9"/>
    </row>
    <row r="46" ht="17" customHeight="1">
      <c r="A46" s="9"/>
      <c r="B46" s="9"/>
      <c r="C46" s="9"/>
      <c r="D46" s="9"/>
      <c r="E46" t="s" s="10">
        <v>382</v>
      </c>
      <c r="F46" s="9"/>
      <c r="G46" s="20">
        <f>SUM(G42:G45)</f>
        <v>10392.9</v>
      </c>
      <c r="H46" s="9"/>
      <c r="I46" s="9"/>
      <c r="J46" s="11"/>
      <c r="K46" s="9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84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84" customWidth="1"/>
    <col min="2" max="2" width="6.5" style="84" customWidth="1"/>
    <col min="3" max="3" width="6.67188" style="84" customWidth="1"/>
    <col min="4" max="4" width="12.5" style="84" customWidth="1"/>
    <col min="5" max="5" width="29.3516" style="84" customWidth="1"/>
    <col min="6" max="6" width="50.6719" style="84" customWidth="1"/>
    <col min="7" max="7" width="42.6719" style="84" customWidth="1"/>
    <col min="8" max="9" width="10.8516" style="84" customWidth="1"/>
    <col min="10" max="10" width="18.1719" style="84" customWidth="1"/>
    <col min="11" max="11" width="17.5312" style="84" customWidth="1"/>
    <col min="12" max="16384" width="10.8516" style="84" customWidth="1"/>
  </cols>
  <sheetData>
    <row r="1" ht="18" customHeight="1">
      <c r="A1" t="s" s="7">
        <v>384</v>
      </c>
      <c r="B1" s="8"/>
      <c r="C1" s="8"/>
      <c r="D1" s="9"/>
      <c r="E1" s="9"/>
      <c r="F1" s="9"/>
      <c r="G1" s="9"/>
      <c r="H1" s="9"/>
      <c r="I1" s="9"/>
      <c r="J1" s="11"/>
      <c r="K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11"/>
      <c r="K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  <c r="K3" s="9"/>
    </row>
    <row r="4" ht="17" customHeight="1">
      <c r="A4" s="67">
        <v>42958</v>
      </c>
      <c r="B4" s="9"/>
      <c r="C4" s="9"/>
      <c r="D4" s="9"/>
      <c r="E4" t="s" s="10">
        <v>173</v>
      </c>
      <c r="F4" t="s" s="10">
        <v>385</v>
      </c>
      <c r="G4" t="s" s="10">
        <v>190</v>
      </c>
      <c r="H4" s="9"/>
      <c r="I4" s="9"/>
      <c r="J4" s="11">
        <v>2359.9</v>
      </c>
      <c r="K4" s="9"/>
    </row>
    <row r="5" ht="17" customHeight="1">
      <c r="A5" s="67">
        <v>42959</v>
      </c>
      <c r="B5" s="9"/>
      <c r="C5" s="9"/>
      <c r="D5" s="9"/>
      <c r="E5" t="s" s="10">
        <v>386</v>
      </c>
      <c r="F5" t="s" s="10">
        <v>387</v>
      </c>
      <c r="G5" t="s" s="10">
        <v>190</v>
      </c>
      <c r="H5" s="9"/>
      <c r="I5" s="9"/>
      <c r="J5" s="11">
        <v>124.5</v>
      </c>
      <c r="K5" s="9"/>
    </row>
    <row r="6" ht="17" customHeight="1">
      <c r="A6" s="67">
        <v>42959</v>
      </c>
      <c r="B6" s="9"/>
      <c r="C6" s="9"/>
      <c r="D6" s="9"/>
      <c r="E6" t="s" s="10">
        <v>386</v>
      </c>
      <c r="F6" t="s" s="10">
        <v>388</v>
      </c>
      <c r="G6" t="s" s="10">
        <v>190</v>
      </c>
      <c r="H6" s="9"/>
      <c r="I6" s="9"/>
      <c r="J6" s="11">
        <v>129.2</v>
      </c>
      <c r="K6" s="9"/>
    </row>
    <row r="7" ht="17" customHeight="1">
      <c r="A7" s="67">
        <v>42963</v>
      </c>
      <c r="B7" s="9"/>
      <c r="C7" s="9"/>
      <c r="D7" s="9"/>
      <c r="E7" t="s" s="10">
        <v>173</v>
      </c>
      <c r="F7" t="s" s="10">
        <v>389</v>
      </c>
      <c r="G7" t="s" s="10">
        <v>190</v>
      </c>
      <c r="H7" s="9"/>
      <c r="I7" s="9"/>
      <c r="J7" s="11">
        <v>3360.2</v>
      </c>
      <c r="K7" s="9"/>
    </row>
    <row r="8" ht="17" customHeight="1">
      <c r="A8" s="67">
        <v>42963</v>
      </c>
      <c r="B8" s="9"/>
      <c r="C8" s="9"/>
      <c r="D8" s="9"/>
      <c r="E8" t="s" s="10">
        <v>390</v>
      </c>
      <c r="F8" t="s" s="10">
        <v>391</v>
      </c>
      <c r="G8" t="s" s="10">
        <v>190</v>
      </c>
      <c r="H8" s="9"/>
      <c r="I8" s="9"/>
      <c r="J8" s="11">
        <v>91.25</v>
      </c>
      <c r="K8" s="9"/>
    </row>
    <row r="9" ht="17" customHeight="1">
      <c r="A9" s="67">
        <v>42969</v>
      </c>
      <c r="B9" s="9"/>
      <c r="C9" s="9"/>
      <c r="D9" s="9"/>
      <c r="E9" t="s" s="10">
        <v>173</v>
      </c>
      <c r="F9" t="s" s="10">
        <v>392</v>
      </c>
      <c r="G9" t="s" s="10">
        <v>190</v>
      </c>
      <c r="H9" s="9"/>
      <c r="I9" s="9"/>
      <c r="J9" s="11">
        <v>14635</v>
      </c>
      <c r="K9" s="9"/>
    </row>
    <row r="10" ht="17" customHeight="1">
      <c r="A10" s="67">
        <v>42980</v>
      </c>
      <c r="B10" s="9"/>
      <c r="C10" s="9"/>
      <c r="D10" s="9"/>
      <c r="E10" t="s" s="10">
        <v>393</v>
      </c>
      <c r="F10" t="s" s="10">
        <v>394</v>
      </c>
      <c r="G10" t="s" s="10">
        <v>190</v>
      </c>
      <c r="H10" s="9"/>
      <c r="I10" s="9"/>
      <c r="J10" s="11">
        <v>13.9</v>
      </c>
      <c r="K10" s="9"/>
    </row>
    <row r="11" ht="17" customHeight="1">
      <c r="A11" s="67">
        <v>42982</v>
      </c>
      <c r="B11" s="9"/>
      <c r="C11" s="9"/>
      <c r="D11" s="9"/>
      <c r="E11" t="s" s="10">
        <v>173</v>
      </c>
      <c r="F11" t="s" s="10">
        <v>395</v>
      </c>
      <c r="G11" t="s" s="10">
        <v>190</v>
      </c>
      <c r="H11" s="9"/>
      <c r="I11" s="9"/>
      <c r="J11" s="11">
        <v>633</v>
      </c>
      <c r="K11" s="9"/>
    </row>
    <row r="12" ht="17" customHeight="1">
      <c r="A12" s="67">
        <v>42983</v>
      </c>
      <c r="B12" s="9"/>
      <c r="C12" s="9"/>
      <c r="D12" s="9"/>
      <c r="E12" t="s" s="10">
        <v>396</v>
      </c>
      <c r="F12" t="s" s="10">
        <v>394</v>
      </c>
      <c r="G12" t="s" s="10">
        <v>190</v>
      </c>
      <c r="H12" s="9"/>
      <c r="I12" s="9"/>
      <c r="J12" s="11">
        <v>13.15</v>
      </c>
      <c r="K12" s="9"/>
    </row>
    <row r="13" ht="17" customHeight="1">
      <c r="A13" s="67">
        <v>42984</v>
      </c>
      <c r="B13" s="9"/>
      <c r="C13" s="9"/>
      <c r="D13" s="9"/>
      <c r="E13" t="s" s="10">
        <v>397</v>
      </c>
      <c r="F13" t="s" s="10">
        <v>398</v>
      </c>
      <c r="G13" t="s" s="10">
        <v>190</v>
      </c>
      <c r="H13" s="9"/>
      <c r="I13" s="9"/>
      <c r="J13" s="11">
        <v>496.8</v>
      </c>
      <c r="K13" s="9"/>
    </row>
    <row r="14" ht="17" customHeight="1">
      <c r="A14" s="67">
        <v>42984</v>
      </c>
      <c r="B14" s="9"/>
      <c r="C14" s="9"/>
      <c r="D14" s="9"/>
      <c r="E14" t="s" s="10">
        <v>396</v>
      </c>
      <c r="F14" t="s" s="10">
        <v>394</v>
      </c>
      <c r="G14" t="s" s="10">
        <v>190</v>
      </c>
      <c r="H14" s="9"/>
      <c r="I14" s="9"/>
      <c r="J14" s="11">
        <v>21.05</v>
      </c>
      <c r="K14" s="9"/>
    </row>
    <row r="15" ht="17" customHeight="1">
      <c r="A15" s="67">
        <v>42985</v>
      </c>
      <c r="B15" s="9"/>
      <c r="C15" s="9"/>
      <c r="D15" s="9"/>
      <c r="E15" t="s" s="10">
        <v>399</v>
      </c>
      <c r="F15" t="s" s="10">
        <v>400</v>
      </c>
      <c r="G15" t="s" s="10">
        <v>190</v>
      </c>
      <c r="H15" s="9"/>
      <c r="I15" s="9"/>
      <c r="J15" s="11">
        <v>29.9</v>
      </c>
      <c r="K15" s="9"/>
    </row>
    <row r="16" ht="17" customHeight="1">
      <c r="A16" s="67">
        <v>43715</v>
      </c>
      <c r="B16" s="9"/>
      <c r="C16" s="9"/>
      <c r="D16" s="9"/>
      <c r="E16" t="s" s="10">
        <v>401</v>
      </c>
      <c r="F16" t="s" s="10">
        <v>402</v>
      </c>
      <c r="G16" t="s" s="10">
        <v>190</v>
      </c>
      <c r="H16" s="9"/>
      <c r="I16" s="9"/>
      <c r="J16" s="11">
        <v>318.6</v>
      </c>
      <c r="K16" s="9"/>
    </row>
    <row r="17" ht="17" customHeight="1">
      <c r="A17" s="67">
        <v>42986</v>
      </c>
      <c r="B17" s="9"/>
      <c r="C17" s="9"/>
      <c r="D17" s="9"/>
      <c r="E17" t="s" s="10">
        <v>403</v>
      </c>
      <c r="F17" t="s" s="10">
        <v>404</v>
      </c>
      <c r="G17" t="s" s="10">
        <v>190</v>
      </c>
      <c r="H17" s="9"/>
      <c r="I17" s="9"/>
      <c r="J17" s="11">
        <v>19.8</v>
      </c>
      <c r="K17" s="9"/>
    </row>
    <row r="18" ht="17" customHeight="1">
      <c r="A18" s="67">
        <v>42987</v>
      </c>
      <c r="B18" s="9"/>
      <c r="C18" s="9"/>
      <c r="D18" s="9"/>
      <c r="E18" t="s" s="10">
        <v>396</v>
      </c>
      <c r="F18" t="s" s="10">
        <v>394</v>
      </c>
      <c r="G18" t="s" s="10">
        <v>190</v>
      </c>
      <c r="H18" s="9"/>
      <c r="I18" s="9"/>
      <c r="J18" s="11">
        <v>25.1</v>
      </c>
      <c r="K18" s="9"/>
    </row>
    <row r="19" ht="17" customHeight="1">
      <c r="A19" s="67">
        <v>42987</v>
      </c>
      <c r="B19" s="9"/>
      <c r="C19" s="9"/>
      <c r="D19" s="9"/>
      <c r="E19" t="s" s="10">
        <v>405</v>
      </c>
      <c r="F19" t="s" s="10">
        <v>406</v>
      </c>
      <c r="G19" t="s" s="10">
        <v>190</v>
      </c>
      <c r="H19" s="9"/>
      <c r="I19" s="9"/>
      <c r="J19" s="11">
        <v>23</v>
      </c>
      <c r="K19" s="9"/>
    </row>
    <row r="20" ht="17" customHeight="1">
      <c r="A20" s="67">
        <v>42987</v>
      </c>
      <c r="B20" s="9"/>
      <c r="C20" s="9"/>
      <c r="D20" s="9"/>
      <c r="E20" t="s" s="10">
        <v>405</v>
      </c>
      <c r="F20" t="s" s="10">
        <v>406</v>
      </c>
      <c r="G20" t="s" s="10">
        <v>190</v>
      </c>
      <c r="H20" s="9"/>
      <c r="I20" s="9"/>
      <c r="J20" s="11">
        <v>29</v>
      </c>
      <c r="K20" s="9"/>
    </row>
    <row r="21" ht="17" customHeight="1">
      <c r="A21" s="67">
        <v>42989</v>
      </c>
      <c r="B21" s="9"/>
      <c r="C21" s="9"/>
      <c r="D21" s="9"/>
      <c r="E21" t="s" s="10">
        <v>407</v>
      </c>
      <c r="F21" t="s" s="10">
        <v>408</v>
      </c>
      <c r="G21" t="s" s="10">
        <v>190</v>
      </c>
      <c r="H21" s="9"/>
      <c r="I21" s="9"/>
      <c r="J21" s="11">
        <v>162.5</v>
      </c>
      <c r="K21" s="9"/>
    </row>
    <row r="22" ht="17" customHeight="1">
      <c r="A22" s="67">
        <v>42989</v>
      </c>
      <c r="B22" s="9"/>
      <c r="C22" s="9"/>
      <c r="D22" s="9"/>
      <c r="E22" t="s" s="10">
        <v>335</v>
      </c>
      <c r="F22" t="s" s="10">
        <v>409</v>
      </c>
      <c r="G22" t="s" s="10">
        <v>190</v>
      </c>
      <c r="H22" s="9"/>
      <c r="I22" s="9"/>
      <c r="J22" s="11">
        <v>19</v>
      </c>
      <c r="K22" s="9"/>
    </row>
    <row r="23" ht="17" customHeight="1">
      <c r="A23" s="67">
        <v>42989</v>
      </c>
      <c r="B23" s="9"/>
      <c r="C23" s="9"/>
      <c r="D23" s="9"/>
      <c r="E23" t="s" s="10">
        <v>335</v>
      </c>
      <c r="F23" t="s" s="10">
        <v>409</v>
      </c>
      <c r="G23" t="s" s="10">
        <v>190</v>
      </c>
      <c r="H23" s="9"/>
      <c r="I23" s="9"/>
      <c r="J23" s="11">
        <v>16</v>
      </c>
      <c r="K23" s="9"/>
    </row>
    <row r="24" ht="17" customHeight="1">
      <c r="A24" s="67">
        <v>42989</v>
      </c>
      <c r="B24" s="9"/>
      <c r="C24" s="9"/>
      <c r="D24" s="9"/>
      <c r="E24" t="s" s="10">
        <v>410</v>
      </c>
      <c r="F24" t="s" s="10">
        <v>411</v>
      </c>
      <c r="G24" t="s" s="10">
        <v>190</v>
      </c>
      <c r="H24" s="9"/>
      <c r="I24" s="9"/>
      <c r="J24" s="11">
        <v>900</v>
      </c>
      <c r="K24" t="s" s="10">
        <v>412</v>
      </c>
    </row>
    <row r="25" ht="17" customHeight="1">
      <c r="A25" s="67">
        <v>42989</v>
      </c>
      <c r="B25" s="9"/>
      <c r="C25" s="9"/>
      <c r="D25" s="9"/>
      <c r="E25" t="s" s="10">
        <v>413</v>
      </c>
      <c r="F25" t="s" s="10">
        <v>414</v>
      </c>
      <c r="G25" t="s" s="10">
        <v>415</v>
      </c>
      <c r="H25" s="9"/>
      <c r="I25" s="9"/>
      <c r="J25" s="11">
        <v>415.2</v>
      </c>
      <c r="K25" s="9"/>
    </row>
    <row r="26" ht="17" customHeight="1">
      <c r="A26" s="67">
        <v>42991</v>
      </c>
      <c r="B26" s="9"/>
      <c r="C26" s="9"/>
      <c r="D26" s="9"/>
      <c r="E26" t="s" s="10">
        <v>416</v>
      </c>
      <c r="F26" t="s" s="10">
        <v>417</v>
      </c>
      <c r="G26" t="s" s="10">
        <v>190</v>
      </c>
      <c r="H26" s="9"/>
      <c r="I26" s="9"/>
      <c r="J26" s="11">
        <v>36.7</v>
      </c>
      <c r="K26" s="9"/>
    </row>
    <row r="27" ht="17" customHeight="1">
      <c r="A27" s="67">
        <v>42996</v>
      </c>
      <c r="B27" s="9"/>
      <c r="C27" s="9"/>
      <c r="D27" s="9"/>
      <c r="E27" t="s" s="10">
        <v>173</v>
      </c>
      <c r="F27" t="s" s="10">
        <v>418</v>
      </c>
      <c r="G27" t="s" s="10">
        <v>190</v>
      </c>
      <c r="H27" s="9"/>
      <c r="I27" s="9"/>
      <c r="J27" s="11">
        <v>865.1</v>
      </c>
      <c r="K27" s="9"/>
    </row>
    <row r="28" ht="17" customHeight="1">
      <c r="A28" s="67">
        <v>42998</v>
      </c>
      <c r="B28" s="9"/>
      <c r="C28" s="9"/>
      <c r="D28" s="9"/>
      <c r="E28" t="s" s="10">
        <v>173</v>
      </c>
      <c r="F28" t="s" s="10">
        <v>419</v>
      </c>
      <c r="G28" t="s" s="10">
        <v>190</v>
      </c>
      <c r="H28" s="9"/>
      <c r="I28" s="9"/>
      <c r="J28" s="11">
        <v>177</v>
      </c>
      <c r="K28" s="9"/>
    </row>
    <row r="29" ht="17" customHeight="1">
      <c r="A29" s="67">
        <v>43000</v>
      </c>
      <c r="B29" s="9"/>
      <c r="C29" s="9"/>
      <c r="D29" s="9"/>
      <c r="E29" t="s" s="10">
        <v>405</v>
      </c>
      <c r="F29" t="s" s="10">
        <v>406</v>
      </c>
      <c r="G29" t="s" s="10">
        <v>190</v>
      </c>
      <c r="H29" s="9"/>
      <c r="I29" s="9"/>
      <c r="J29" s="11">
        <v>9</v>
      </c>
      <c r="K29" s="9"/>
    </row>
    <row r="30" ht="17" customHeight="1">
      <c r="A30" s="67">
        <v>43000</v>
      </c>
      <c r="B30" s="9"/>
      <c r="C30" s="9"/>
      <c r="D30" s="9"/>
      <c r="E30" t="s" s="10">
        <v>335</v>
      </c>
      <c r="F30" t="s" s="10">
        <v>406</v>
      </c>
      <c r="G30" t="s" s="10">
        <v>190</v>
      </c>
      <c r="H30" s="9"/>
      <c r="I30" s="9"/>
      <c r="J30" s="11">
        <v>19</v>
      </c>
      <c r="K30" s="9"/>
    </row>
    <row r="31" ht="17" customHeight="1">
      <c r="A31" s="67">
        <v>43000</v>
      </c>
      <c r="B31" s="9"/>
      <c r="C31" s="9"/>
      <c r="D31" s="9"/>
      <c r="E31" t="s" s="10">
        <v>335</v>
      </c>
      <c r="F31" t="s" s="10">
        <v>406</v>
      </c>
      <c r="G31" t="s" s="10">
        <v>190</v>
      </c>
      <c r="H31" s="9"/>
      <c r="I31" s="9"/>
      <c r="J31" s="11">
        <v>2</v>
      </c>
      <c r="K31" s="9"/>
    </row>
    <row r="32" ht="17" customHeight="1">
      <c r="A32" s="67">
        <v>43000</v>
      </c>
      <c r="B32" s="9"/>
      <c r="C32" s="9"/>
      <c r="D32" s="9"/>
      <c r="E32" t="s" s="10">
        <v>420</v>
      </c>
      <c r="F32" t="s" s="10">
        <v>421</v>
      </c>
      <c r="G32" t="s" s="10">
        <v>190</v>
      </c>
      <c r="H32" s="9"/>
      <c r="I32" s="9"/>
      <c r="J32" s="11">
        <v>52</v>
      </c>
      <c r="K32" s="9"/>
    </row>
    <row r="33" ht="17" customHeight="1">
      <c r="A33" s="67">
        <v>43000</v>
      </c>
      <c r="B33" s="9"/>
      <c r="C33" s="9"/>
      <c r="D33" s="9"/>
      <c r="E33" t="s" s="10">
        <v>396</v>
      </c>
      <c r="F33" t="s" s="10">
        <v>394</v>
      </c>
      <c r="G33" t="s" s="10">
        <v>190</v>
      </c>
      <c r="H33" s="9"/>
      <c r="I33" s="9"/>
      <c r="J33" s="11">
        <v>12.8</v>
      </c>
      <c r="K33" s="9"/>
    </row>
    <row r="34" ht="17" customHeight="1">
      <c r="A34" s="67">
        <v>43003</v>
      </c>
      <c r="B34" s="9"/>
      <c r="C34" s="9"/>
      <c r="D34" s="9"/>
      <c r="E34" t="s" s="10">
        <v>422</v>
      </c>
      <c r="F34" t="s" s="10">
        <v>394</v>
      </c>
      <c r="G34" t="s" s="10">
        <v>190</v>
      </c>
      <c r="H34" s="9"/>
      <c r="I34" s="9"/>
      <c r="J34" s="11">
        <v>9.449999999999999</v>
      </c>
      <c r="K34" s="9"/>
    </row>
    <row r="35" ht="17" customHeight="1">
      <c r="A35" s="67">
        <v>43004</v>
      </c>
      <c r="B35" s="9"/>
      <c r="C35" s="9"/>
      <c r="D35" s="9"/>
      <c r="E35" t="s" s="10">
        <v>321</v>
      </c>
      <c r="F35" t="s" s="10">
        <v>423</v>
      </c>
      <c r="G35" t="s" s="10">
        <v>190</v>
      </c>
      <c r="H35" s="9"/>
      <c r="I35" s="9"/>
      <c r="J35" s="11">
        <v>3278.85</v>
      </c>
      <c r="K35" s="9"/>
    </row>
    <row r="36" ht="17" customHeight="1">
      <c r="A36" s="67">
        <v>43004</v>
      </c>
      <c r="B36" s="9"/>
      <c r="C36" s="9"/>
      <c r="D36" s="9"/>
      <c r="E36" t="s" s="10">
        <v>424</v>
      </c>
      <c r="F36" t="s" s="10">
        <v>425</v>
      </c>
      <c r="G36" t="s" s="10">
        <v>190</v>
      </c>
      <c r="H36" s="9"/>
      <c r="I36" s="9"/>
      <c r="J36" s="11">
        <v>141.75</v>
      </c>
      <c r="K36" s="9"/>
    </row>
    <row r="37" ht="17" customHeight="1">
      <c r="A37" s="67">
        <v>43004</v>
      </c>
      <c r="B37" s="9"/>
      <c r="C37" s="9"/>
      <c r="D37" s="9"/>
      <c r="E37" t="s" s="10">
        <v>335</v>
      </c>
      <c r="F37" t="s" s="10">
        <v>406</v>
      </c>
      <c r="G37" t="s" s="10">
        <v>190</v>
      </c>
      <c r="H37" s="9"/>
      <c r="I37" s="9"/>
      <c r="J37" s="11">
        <v>3</v>
      </c>
      <c r="K37" s="9"/>
    </row>
    <row r="38" ht="17" customHeight="1">
      <c r="A38" s="67">
        <v>43009</v>
      </c>
      <c r="B38" s="9"/>
      <c r="C38" s="9"/>
      <c r="D38" s="9"/>
      <c r="E38" t="s" s="10">
        <v>426</v>
      </c>
      <c r="F38" t="s" s="10">
        <v>427</v>
      </c>
      <c r="G38" t="s" s="10">
        <v>190</v>
      </c>
      <c r="H38" s="9"/>
      <c r="I38" s="9"/>
      <c r="J38" s="11">
        <v>133.9</v>
      </c>
      <c r="K38" s="9"/>
    </row>
    <row r="39" ht="17" customHeight="1">
      <c r="A39" s="67">
        <v>43015</v>
      </c>
      <c r="B39" s="9"/>
      <c r="C39" s="9"/>
      <c r="D39" s="9"/>
      <c r="E39" t="s" s="10">
        <v>120</v>
      </c>
      <c r="F39" t="s" s="10">
        <v>425</v>
      </c>
      <c r="G39" t="s" s="10">
        <v>190</v>
      </c>
      <c r="H39" s="9"/>
      <c r="I39" s="9"/>
      <c r="J39" s="11">
        <v>77.15000000000001</v>
      </c>
      <c r="K39" s="9"/>
    </row>
    <row r="40" ht="17" customHeight="1">
      <c r="A40" s="67">
        <v>43019</v>
      </c>
      <c r="B40" s="9"/>
      <c r="C40" s="9"/>
      <c r="D40" s="9"/>
      <c r="E40" t="s" s="10">
        <v>428</v>
      </c>
      <c r="F40" t="s" s="10">
        <v>429</v>
      </c>
      <c r="G40" t="s" s="10">
        <v>190</v>
      </c>
      <c r="H40" s="9"/>
      <c r="I40" s="9"/>
      <c r="J40" s="11">
        <v>56.1</v>
      </c>
      <c r="K40" s="9"/>
    </row>
    <row r="41" ht="17" customHeight="1">
      <c r="A41" s="67">
        <v>43022</v>
      </c>
      <c r="B41" s="9"/>
      <c r="C41" s="9"/>
      <c r="D41" s="9"/>
      <c r="E41" t="s" s="10">
        <v>120</v>
      </c>
      <c r="F41" t="s" s="10">
        <v>430</v>
      </c>
      <c r="G41" t="s" s="10">
        <v>190</v>
      </c>
      <c r="H41" s="9"/>
      <c r="I41" s="9"/>
      <c r="J41" s="11">
        <v>3.5</v>
      </c>
      <c r="K41" s="9"/>
    </row>
    <row r="42" ht="17" customHeight="1">
      <c r="A42" s="67">
        <v>43022</v>
      </c>
      <c r="B42" s="9"/>
      <c r="C42" s="9"/>
      <c r="D42" s="9"/>
      <c r="E42" t="s" s="10">
        <v>405</v>
      </c>
      <c r="F42" t="s" s="10">
        <v>406</v>
      </c>
      <c r="G42" t="s" s="10">
        <v>190</v>
      </c>
      <c r="H42" s="9"/>
      <c r="I42" s="9"/>
      <c r="J42" s="11">
        <v>8</v>
      </c>
      <c r="K42" s="9"/>
    </row>
    <row r="43" ht="17" customHeight="1">
      <c r="A43" s="67">
        <v>43027</v>
      </c>
      <c r="B43" s="9"/>
      <c r="C43" s="9"/>
      <c r="D43" s="9"/>
      <c r="E43" t="s" s="10">
        <v>431</v>
      </c>
      <c r="F43" t="s" s="10">
        <v>432</v>
      </c>
      <c r="G43" t="s" s="10">
        <v>190</v>
      </c>
      <c r="H43" s="9"/>
      <c r="I43" s="9"/>
      <c r="J43" s="11">
        <v>100</v>
      </c>
      <c r="K43" t="s" s="10">
        <v>412</v>
      </c>
    </row>
    <row r="44" ht="17" customHeight="1">
      <c r="A44" s="67">
        <v>43027</v>
      </c>
      <c r="B44" s="9"/>
      <c r="C44" s="9"/>
      <c r="D44" s="9"/>
      <c r="E44" t="s" s="10">
        <v>396</v>
      </c>
      <c r="F44" t="s" s="10">
        <v>394</v>
      </c>
      <c r="G44" t="s" s="10">
        <v>190</v>
      </c>
      <c r="H44" s="9"/>
      <c r="I44" s="9"/>
      <c r="J44" s="11">
        <v>16.75</v>
      </c>
      <c r="K44" s="9"/>
    </row>
    <row r="45" ht="17" customHeight="1">
      <c r="A45" s="67">
        <v>43028</v>
      </c>
      <c r="B45" s="9"/>
      <c r="C45" s="9"/>
      <c r="D45" s="9"/>
      <c r="E45" t="s" s="10">
        <v>433</v>
      </c>
      <c r="F45" t="s" s="10">
        <v>434</v>
      </c>
      <c r="G45" t="s" s="10">
        <v>190</v>
      </c>
      <c r="H45" s="9"/>
      <c r="I45" s="9"/>
      <c r="J45" s="11">
        <v>50</v>
      </c>
      <c r="K45" s="9"/>
    </row>
    <row r="46" ht="17" customHeight="1">
      <c r="A46" s="67">
        <v>43028</v>
      </c>
      <c r="B46" s="9"/>
      <c r="C46" s="9"/>
      <c r="D46" s="9"/>
      <c r="E46" t="s" s="10">
        <v>396</v>
      </c>
      <c r="F46" t="s" s="10">
        <v>417</v>
      </c>
      <c r="G46" t="s" s="10">
        <v>190</v>
      </c>
      <c r="H46" s="9"/>
      <c r="I46" s="9"/>
      <c r="J46" s="11">
        <v>11.95</v>
      </c>
      <c r="K46" s="9"/>
    </row>
    <row r="47" ht="17" customHeight="1">
      <c r="A47" s="67">
        <v>43030</v>
      </c>
      <c r="B47" s="9"/>
      <c r="C47" s="9"/>
      <c r="D47" s="9"/>
      <c r="E47" t="s" s="10">
        <v>435</v>
      </c>
      <c r="F47" t="s" s="10">
        <v>436</v>
      </c>
      <c r="G47" t="s" s="10">
        <v>190</v>
      </c>
      <c r="H47" s="9"/>
      <c r="I47" s="9"/>
      <c r="J47" s="11">
        <v>5500</v>
      </c>
      <c r="K47" s="9"/>
    </row>
    <row r="48" ht="17" customHeight="1">
      <c r="A48" s="67">
        <v>43032</v>
      </c>
      <c r="B48" s="9"/>
      <c r="C48" s="9"/>
      <c r="D48" s="9"/>
      <c r="E48" t="s" s="10">
        <v>437</v>
      </c>
      <c r="F48" t="s" s="10">
        <v>394</v>
      </c>
      <c r="G48" t="s" s="10">
        <v>190</v>
      </c>
      <c r="H48" s="9"/>
      <c r="I48" s="9"/>
      <c r="J48" s="11">
        <v>20</v>
      </c>
      <c r="K48" s="9"/>
    </row>
    <row r="49" ht="17" customHeight="1">
      <c r="A49" s="67">
        <v>43032</v>
      </c>
      <c r="B49" s="9"/>
      <c r="C49" s="9"/>
      <c r="D49" s="9"/>
      <c r="E49" t="s" s="10">
        <v>396</v>
      </c>
      <c r="F49" t="s" s="10">
        <v>394</v>
      </c>
      <c r="G49" t="s" s="10">
        <v>190</v>
      </c>
      <c r="H49" s="9"/>
      <c r="I49" s="9"/>
      <c r="J49" s="11">
        <v>11.45</v>
      </c>
      <c r="K49" s="9"/>
    </row>
    <row r="50" ht="17" customHeight="1">
      <c r="A50" s="67">
        <v>43034</v>
      </c>
      <c r="B50" s="9"/>
      <c r="C50" s="9"/>
      <c r="D50" s="9"/>
      <c r="E50" t="s" s="10">
        <v>120</v>
      </c>
      <c r="F50" t="s" s="10">
        <v>425</v>
      </c>
      <c r="G50" t="s" s="10">
        <v>190</v>
      </c>
      <c r="H50" s="9"/>
      <c r="I50" s="9"/>
      <c r="J50" s="11">
        <v>398.95</v>
      </c>
      <c r="K50" s="9"/>
    </row>
    <row r="51" ht="17" customHeight="1">
      <c r="A51" s="67">
        <v>43034</v>
      </c>
      <c r="B51" s="9"/>
      <c r="C51" s="9"/>
      <c r="D51" s="9"/>
      <c r="E51" t="s" s="10">
        <v>424</v>
      </c>
      <c r="F51" t="s" s="10">
        <v>438</v>
      </c>
      <c r="G51" t="s" s="10">
        <v>190</v>
      </c>
      <c r="H51" s="9"/>
      <c r="I51" s="9"/>
      <c r="J51" s="11">
        <v>37</v>
      </c>
      <c r="K51" s="9"/>
    </row>
    <row r="52" ht="17" customHeight="1">
      <c r="A52" s="67">
        <v>43034</v>
      </c>
      <c r="B52" s="9"/>
      <c r="C52" s="9"/>
      <c r="D52" s="9"/>
      <c r="E52" t="s" s="10">
        <v>396</v>
      </c>
      <c r="F52" t="s" s="10">
        <v>394</v>
      </c>
      <c r="G52" t="s" s="10">
        <v>190</v>
      </c>
      <c r="H52" s="9"/>
      <c r="I52" s="9"/>
      <c r="J52" s="11">
        <v>15.3</v>
      </c>
      <c r="K52" s="9"/>
    </row>
    <row r="53" ht="17" customHeight="1">
      <c r="A53" s="67">
        <v>43035</v>
      </c>
      <c r="B53" s="9"/>
      <c r="C53" s="9"/>
      <c r="D53" s="9"/>
      <c r="E53" t="s" s="10">
        <v>439</v>
      </c>
      <c r="F53" t="s" s="10">
        <v>440</v>
      </c>
      <c r="G53" t="s" s="10">
        <v>190</v>
      </c>
      <c r="H53" s="9"/>
      <c r="I53" s="9"/>
      <c r="J53" s="11">
        <v>50</v>
      </c>
      <c r="K53" s="9"/>
    </row>
    <row r="54" ht="17" customHeight="1">
      <c r="A54" s="67">
        <v>43038</v>
      </c>
      <c r="B54" s="9"/>
      <c r="C54" s="9"/>
      <c r="D54" s="9"/>
      <c r="E54" t="s" s="10">
        <v>441</v>
      </c>
      <c r="F54" t="s" s="10">
        <v>442</v>
      </c>
      <c r="G54" t="s" s="10">
        <v>190</v>
      </c>
      <c r="H54" s="9"/>
      <c r="I54" s="9"/>
      <c r="J54" s="11">
        <v>650</v>
      </c>
      <c r="K54" s="9"/>
    </row>
    <row r="55" ht="17" customHeight="1">
      <c r="A55" s="67">
        <v>43039</v>
      </c>
      <c r="B55" s="9"/>
      <c r="C55" s="9"/>
      <c r="D55" s="9"/>
      <c r="E55" t="s" s="10">
        <v>424</v>
      </c>
      <c r="F55" t="s" s="10">
        <v>443</v>
      </c>
      <c r="G55" t="s" s="10">
        <v>190</v>
      </c>
      <c r="H55" s="9"/>
      <c r="I55" s="9"/>
      <c r="J55" s="11">
        <v>9.5</v>
      </c>
      <c r="K55" s="9"/>
    </row>
    <row r="56" ht="17" customHeight="1">
      <c r="A56" s="67">
        <v>43041</v>
      </c>
      <c r="B56" s="9"/>
      <c r="C56" s="9"/>
      <c r="D56" s="9"/>
      <c r="E56" t="s" s="10">
        <v>396</v>
      </c>
      <c r="F56" t="s" s="10">
        <v>394</v>
      </c>
      <c r="G56" t="s" s="10">
        <v>190</v>
      </c>
      <c r="H56" s="9"/>
      <c r="I56" s="9"/>
      <c r="J56" s="11">
        <v>8.4</v>
      </c>
      <c r="K56" s="9"/>
    </row>
    <row r="57" ht="17" customHeight="1">
      <c r="A57" s="67">
        <v>43041</v>
      </c>
      <c r="B57" s="9"/>
      <c r="C57" s="9"/>
      <c r="D57" s="9"/>
      <c r="E57" t="s" s="10">
        <v>444</v>
      </c>
      <c r="F57" t="s" s="10">
        <v>394</v>
      </c>
      <c r="G57" t="s" s="10">
        <v>190</v>
      </c>
      <c r="H57" s="9"/>
      <c r="I57" s="9"/>
      <c r="J57" s="11">
        <v>11.6</v>
      </c>
      <c r="K57" s="9"/>
    </row>
    <row r="58" ht="17" customHeight="1">
      <c r="A58" s="67">
        <v>43042</v>
      </c>
      <c r="B58" s="9"/>
      <c r="C58" s="9"/>
      <c r="D58" s="9"/>
      <c r="E58" t="s" s="10">
        <v>405</v>
      </c>
      <c r="F58" t="s" s="10">
        <v>406</v>
      </c>
      <c r="G58" t="s" s="10">
        <v>190</v>
      </c>
      <c r="H58" s="9"/>
      <c r="I58" s="9"/>
      <c r="J58" s="11">
        <v>10.4</v>
      </c>
      <c r="K58" s="9"/>
    </row>
    <row r="59" ht="17" customHeight="1">
      <c r="A59" s="67">
        <v>43042</v>
      </c>
      <c r="B59" s="9"/>
      <c r="C59" s="9"/>
      <c r="D59" s="9"/>
      <c r="E59" t="s" s="10">
        <v>120</v>
      </c>
      <c r="F59" t="s" s="10">
        <v>445</v>
      </c>
      <c r="G59" t="s" s="10">
        <v>190</v>
      </c>
      <c r="H59" s="9"/>
      <c r="I59" s="9"/>
      <c r="J59" s="11">
        <v>6.25</v>
      </c>
      <c r="K59" s="9"/>
    </row>
    <row r="60" ht="17" customHeight="1">
      <c r="A60" s="67">
        <v>39389</v>
      </c>
      <c r="B60" s="9"/>
      <c r="C60" s="9"/>
      <c r="D60" s="9"/>
      <c r="E60" t="s" s="10">
        <v>446</v>
      </c>
      <c r="F60" t="s" s="10">
        <v>414</v>
      </c>
      <c r="G60" t="s" s="10">
        <v>190</v>
      </c>
      <c r="H60" s="9"/>
      <c r="I60" s="9"/>
      <c r="J60" s="11">
        <v>60.2</v>
      </c>
      <c r="K60" s="9"/>
    </row>
    <row r="61" ht="17" customHeight="1">
      <c r="A61" s="67">
        <v>43042</v>
      </c>
      <c r="B61" s="9"/>
      <c r="C61" s="9"/>
      <c r="D61" s="9"/>
      <c r="E61" t="s" s="10">
        <v>447</v>
      </c>
      <c r="F61" t="s" s="10">
        <v>448</v>
      </c>
      <c r="G61" t="s" s="10">
        <v>190</v>
      </c>
      <c r="H61" s="9"/>
      <c r="I61" s="9"/>
      <c r="J61" s="11">
        <v>50</v>
      </c>
      <c r="K61" s="9"/>
    </row>
    <row r="62" ht="17" customHeight="1">
      <c r="A62" s="67">
        <v>43043</v>
      </c>
      <c r="B62" s="9"/>
      <c r="C62" s="9"/>
      <c r="D62" s="9"/>
      <c r="E62" t="s" s="10">
        <v>396</v>
      </c>
      <c r="F62" t="s" s="10">
        <v>425</v>
      </c>
      <c r="G62" t="s" s="10">
        <v>190</v>
      </c>
      <c r="H62" s="9"/>
      <c r="I62" s="9"/>
      <c r="J62" s="11">
        <v>28.7</v>
      </c>
      <c r="K62" s="9"/>
    </row>
    <row r="63" ht="17" customHeight="1">
      <c r="A63" s="67">
        <v>43043</v>
      </c>
      <c r="B63" s="9"/>
      <c r="C63" s="9"/>
      <c r="D63" s="9"/>
      <c r="E63" t="s" s="10">
        <v>396</v>
      </c>
      <c r="F63" t="s" s="10">
        <v>425</v>
      </c>
      <c r="G63" t="s" s="10">
        <v>190</v>
      </c>
      <c r="H63" s="9"/>
      <c r="I63" s="9"/>
      <c r="J63" s="11">
        <v>53.85</v>
      </c>
      <c r="K63" s="9"/>
    </row>
    <row r="64" ht="17" customHeight="1">
      <c r="A64" s="67">
        <v>43045</v>
      </c>
      <c r="B64" s="9"/>
      <c r="C64" s="9"/>
      <c r="D64" s="9"/>
      <c r="E64" t="s" s="10">
        <v>120</v>
      </c>
      <c r="F64" t="s" s="10">
        <v>449</v>
      </c>
      <c r="G64" t="s" s="10">
        <v>190</v>
      </c>
      <c r="H64" s="9"/>
      <c r="I64" s="9"/>
      <c r="J64" s="11">
        <v>54.6</v>
      </c>
      <c r="K64" s="9"/>
    </row>
    <row r="65" ht="17" customHeight="1">
      <c r="A65" s="67">
        <v>43045</v>
      </c>
      <c r="B65" s="9"/>
      <c r="C65" s="9"/>
      <c r="D65" s="9"/>
      <c r="E65" t="s" s="10">
        <v>450</v>
      </c>
      <c r="F65" t="s" s="10">
        <v>451</v>
      </c>
      <c r="G65" t="s" s="10">
        <v>190</v>
      </c>
      <c r="H65" s="9"/>
      <c r="I65" s="9"/>
      <c r="J65" s="11">
        <v>2500</v>
      </c>
      <c r="K65" s="9"/>
    </row>
    <row r="66" ht="17" customHeight="1">
      <c r="A66" s="67">
        <v>43046</v>
      </c>
      <c r="B66" s="9"/>
      <c r="C66" s="9"/>
      <c r="D66" s="9"/>
      <c r="E66" t="s" s="10">
        <v>437</v>
      </c>
      <c r="F66" t="s" s="10">
        <v>394</v>
      </c>
      <c r="G66" t="s" s="10">
        <v>190</v>
      </c>
      <c r="H66" s="9"/>
      <c r="I66" s="9"/>
      <c r="J66" s="11">
        <v>5</v>
      </c>
      <c r="K66" s="9"/>
    </row>
    <row r="67" ht="17" customHeight="1">
      <c r="A67" s="67">
        <v>43049</v>
      </c>
      <c r="B67" s="9"/>
      <c r="C67" s="9"/>
      <c r="D67" s="9"/>
      <c r="E67" t="s" s="10">
        <v>447</v>
      </c>
      <c r="F67" t="s" s="10">
        <v>452</v>
      </c>
      <c r="G67" t="s" s="10">
        <v>190</v>
      </c>
      <c r="H67" s="9"/>
      <c r="I67" s="9"/>
      <c r="J67" s="11">
        <v>20</v>
      </c>
      <c r="K67" s="9"/>
    </row>
    <row r="68" ht="17" customHeight="1">
      <c r="A68" s="67">
        <v>43049</v>
      </c>
      <c r="B68" s="9"/>
      <c r="C68" s="9"/>
      <c r="D68" s="9"/>
      <c r="E68" t="s" s="10">
        <v>422</v>
      </c>
      <c r="F68" t="s" s="10">
        <v>425</v>
      </c>
      <c r="G68" t="s" s="10">
        <v>190</v>
      </c>
      <c r="H68" s="9"/>
      <c r="I68" s="9"/>
      <c r="J68" s="11">
        <v>32.95</v>
      </c>
      <c r="K68" s="9"/>
    </row>
    <row r="69" ht="17" customHeight="1">
      <c r="A69" s="67">
        <v>43049</v>
      </c>
      <c r="B69" s="9"/>
      <c r="C69" s="9"/>
      <c r="D69" s="9"/>
      <c r="E69" t="s" s="10">
        <v>422</v>
      </c>
      <c r="F69" t="s" s="10">
        <v>425</v>
      </c>
      <c r="G69" t="s" s="10">
        <v>190</v>
      </c>
      <c r="H69" s="9"/>
      <c r="I69" s="9"/>
      <c r="J69" s="11">
        <v>34.6</v>
      </c>
      <c r="K69" s="9"/>
    </row>
    <row r="70" ht="17" customHeight="1">
      <c r="A70" s="67">
        <v>43049</v>
      </c>
      <c r="B70" s="9"/>
      <c r="C70" s="9"/>
      <c r="D70" s="9"/>
      <c r="E70" t="s" s="10">
        <v>65</v>
      </c>
      <c r="F70" t="s" s="10">
        <v>453</v>
      </c>
      <c r="G70" t="s" s="10">
        <v>190</v>
      </c>
      <c r="H70" s="9"/>
      <c r="I70" s="9"/>
      <c r="J70" s="11">
        <v>113.8</v>
      </c>
      <c r="K70" s="9"/>
    </row>
    <row r="71" ht="17" customHeight="1">
      <c r="A71" s="67">
        <v>43056</v>
      </c>
      <c r="B71" s="9"/>
      <c r="C71" s="9"/>
      <c r="D71" s="9"/>
      <c r="E71" t="s" s="10">
        <v>396</v>
      </c>
      <c r="F71" t="s" s="10">
        <v>425</v>
      </c>
      <c r="G71" t="s" s="10">
        <v>190</v>
      </c>
      <c r="H71" s="9"/>
      <c r="I71" s="9"/>
      <c r="J71" s="11">
        <v>4.2</v>
      </c>
      <c r="K71" s="9"/>
    </row>
    <row r="72" ht="17" customHeight="1">
      <c r="A72" s="67">
        <v>43056</v>
      </c>
      <c r="B72" s="9"/>
      <c r="C72" s="9"/>
      <c r="D72" s="9"/>
      <c r="E72" t="s" s="10">
        <v>405</v>
      </c>
      <c r="F72" t="s" s="10">
        <v>406</v>
      </c>
      <c r="G72" t="s" s="10">
        <v>190</v>
      </c>
      <c r="H72" s="9"/>
      <c r="I72" s="9"/>
      <c r="J72" s="11">
        <v>13.2</v>
      </c>
      <c r="K72" s="9"/>
    </row>
    <row r="73" ht="17" customHeight="1">
      <c r="A73" s="67">
        <v>43056</v>
      </c>
      <c r="B73" s="9"/>
      <c r="C73" s="9"/>
      <c r="D73" s="9"/>
      <c r="E73" t="s" s="10">
        <v>437</v>
      </c>
      <c r="F73" t="s" s="10">
        <v>394</v>
      </c>
      <c r="G73" t="s" s="10">
        <v>190</v>
      </c>
      <c r="H73" s="9"/>
      <c r="I73" s="9"/>
      <c r="J73" s="11">
        <v>35.2</v>
      </c>
      <c r="K73" s="9"/>
    </row>
    <row r="74" ht="17" customHeight="1">
      <c r="A74" s="67">
        <v>43060</v>
      </c>
      <c r="B74" s="9"/>
      <c r="C74" s="9"/>
      <c r="D74" s="9"/>
      <c r="E74" t="s" s="10">
        <v>431</v>
      </c>
      <c r="F74" t="s" s="10">
        <v>454</v>
      </c>
      <c r="G74" t="s" s="10">
        <v>190</v>
      </c>
      <c r="H74" s="9"/>
      <c r="I74" s="9"/>
      <c r="J74" s="11">
        <v>676</v>
      </c>
      <c r="K74" s="9"/>
    </row>
    <row r="75" ht="17" customHeight="1">
      <c r="A75" s="67">
        <v>43060</v>
      </c>
      <c r="B75" s="9"/>
      <c r="C75" s="9"/>
      <c r="D75" s="9"/>
      <c r="E75" t="s" s="10">
        <v>447</v>
      </c>
      <c r="F75" t="s" s="10">
        <v>455</v>
      </c>
      <c r="G75" t="s" s="10">
        <v>190</v>
      </c>
      <c r="H75" s="9"/>
      <c r="I75" s="9"/>
      <c r="J75" s="11">
        <v>24</v>
      </c>
      <c r="K75" s="9"/>
    </row>
    <row r="76" ht="17" customHeight="1">
      <c r="A76" s="67">
        <v>43062</v>
      </c>
      <c r="B76" s="9"/>
      <c r="C76" s="9"/>
      <c r="D76" s="9"/>
      <c r="E76" t="s" s="10">
        <v>396</v>
      </c>
      <c r="F76" t="s" s="10">
        <v>449</v>
      </c>
      <c r="G76" t="s" s="10">
        <v>190</v>
      </c>
      <c r="H76" s="9"/>
      <c r="I76" s="9"/>
      <c r="J76" s="11">
        <v>19.7</v>
      </c>
      <c r="K76" s="9"/>
    </row>
    <row r="77" ht="17" customHeight="1">
      <c r="A77" s="67">
        <v>43062</v>
      </c>
      <c r="B77" s="9"/>
      <c r="C77" s="9"/>
      <c r="D77" s="9"/>
      <c r="E77" t="s" s="10">
        <v>120</v>
      </c>
      <c r="F77" t="s" s="10">
        <v>456</v>
      </c>
      <c r="G77" t="s" s="10">
        <v>190</v>
      </c>
      <c r="H77" s="9"/>
      <c r="I77" s="9"/>
      <c r="J77" s="11">
        <v>220.45</v>
      </c>
      <c r="K77" s="9"/>
    </row>
    <row r="78" ht="17" customHeight="1">
      <c r="A78" s="67">
        <v>43063</v>
      </c>
      <c r="B78" s="9"/>
      <c r="C78" s="9"/>
      <c r="D78" s="9"/>
      <c r="E78" t="s" s="10">
        <v>444</v>
      </c>
      <c r="F78" t="s" s="10">
        <v>394</v>
      </c>
      <c r="G78" t="s" s="10">
        <v>190</v>
      </c>
      <c r="H78" s="9"/>
      <c r="I78" s="9"/>
      <c r="J78" s="11">
        <v>8.300000000000001</v>
      </c>
      <c r="K78" s="9"/>
    </row>
    <row r="79" ht="17" customHeight="1">
      <c r="A79" s="67">
        <v>43063</v>
      </c>
      <c r="B79" s="9"/>
      <c r="C79" s="9"/>
      <c r="D79" s="9"/>
      <c r="E79" t="s" s="10">
        <v>396</v>
      </c>
      <c r="F79" t="s" s="10">
        <v>394</v>
      </c>
      <c r="G79" t="s" s="10">
        <v>190</v>
      </c>
      <c r="H79" s="9"/>
      <c r="I79" s="9"/>
      <c r="J79" s="11">
        <v>13.8</v>
      </c>
      <c r="K79" s="9"/>
    </row>
    <row r="80" ht="17" customHeight="1">
      <c r="A80" s="67">
        <v>43063</v>
      </c>
      <c r="B80" s="9"/>
      <c r="C80" s="9"/>
      <c r="D80" s="9"/>
      <c r="E80" t="s" s="10">
        <v>120</v>
      </c>
      <c r="F80" t="s" s="10">
        <v>457</v>
      </c>
      <c r="G80" t="s" s="10">
        <v>190</v>
      </c>
      <c r="H80" s="9"/>
      <c r="I80" s="9"/>
      <c r="J80" s="11">
        <v>83.84999999999999</v>
      </c>
      <c r="K80" s="9"/>
    </row>
    <row r="81" ht="17" customHeight="1">
      <c r="A81" s="67">
        <v>43063</v>
      </c>
      <c r="B81" s="9"/>
      <c r="C81" s="9"/>
      <c r="D81" s="9"/>
      <c r="E81" t="s" s="10">
        <v>396</v>
      </c>
      <c r="F81" t="s" s="10">
        <v>458</v>
      </c>
      <c r="G81" t="s" s="10">
        <v>190</v>
      </c>
      <c r="H81" s="9"/>
      <c r="I81" s="9"/>
      <c r="J81" s="11">
        <v>2.7</v>
      </c>
      <c r="K81" s="9"/>
    </row>
    <row r="82" ht="17" customHeight="1">
      <c r="A82" s="67">
        <v>43064</v>
      </c>
      <c r="B82" s="9"/>
      <c r="C82" s="9"/>
      <c r="D82" s="9"/>
      <c r="E82" t="s" s="10">
        <v>396</v>
      </c>
      <c r="F82" t="s" s="10">
        <v>417</v>
      </c>
      <c r="G82" t="s" s="10">
        <v>190</v>
      </c>
      <c r="H82" s="9"/>
      <c r="I82" s="9"/>
      <c r="J82" s="11">
        <v>37.45</v>
      </c>
      <c r="K82" s="9"/>
    </row>
    <row r="83" ht="17" customHeight="1">
      <c r="A83" s="67">
        <v>43064</v>
      </c>
      <c r="B83" s="9"/>
      <c r="C83" s="9"/>
      <c r="D83" s="9"/>
      <c r="E83" t="s" s="10">
        <v>335</v>
      </c>
      <c r="F83" t="s" s="10">
        <v>406</v>
      </c>
      <c r="G83" t="s" s="10">
        <v>190</v>
      </c>
      <c r="H83" s="9"/>
      <c r="I83" s="9"/>
      <c r="J83" s="11">
        <v>3</v>
      </c>
      <c r="K83" s="9"/>
    </row>
    <row r="84" ht="17" customHeight="1">
      <c r="A84" s="67">
        <v>43064</v>
      </c>
      <c r="B84" s="9"/>
      <c r="C84" s="9"/>
      <c r="D84" s="9"/>
      <c r="E84" t="s" s="10">
        <v>120</v>
      </c>
      <c r="F84" t="s" s="10">
        <v>449</v>
      </c>
      <c r="G84" t="s" s="10">
        <v>190</v>
      </c>
      <c r="H84" s="9"/>
      <c r="I84" s="9"/>
      <c r="J84" s="11">
        <v>18.9</v>
      </c>
      <c r="K84" s="9"/>
    </row>
    <row r="85" ht="17" customHeight="1">
      <c r="A85" s="67">
        <v>43065</v>
      </c>
      <c r="B85" s="9"/>
      <c r="C85" s="9"/>
      <c r="D85" s="9"/>
      <c r="E85" t="s" s="10">
        <v>173</v>
      </c>
      <c r="F85" t="s" s="10">
        <v>459</v>
      </c>
      <c r="G85" t="s" s="10">
        <v>190</v>
      </c>
      <c r="H85" s="9"/>
      <c r="I85" s="9"/>
      <c r="J85" s="11">
        <v>64.8</v>
      </c>
      <c r="K85" s="9"/>
    </row>
    <row r="86" ht="17" customHeight="1">
      <c r="A86" s="67">
        <v>43067</v>
      </c>
      <c r="B86" s="9"/>
      <c r="C86" s="9"/>
      <c r="D86" s="9"/>
      <c r="E86" t="s" s="10">
        <v>460</v>
      </c>
      <c r="F86" t="s" s="10">
        <v>461</v>
      </c>
      <c r="G86" t="s" s="10">
        <v>190</v>
      </c>
      <c r="H86" s="9"/>
      <c r="I86" s="9"/>
      <c r="J86" s="11">
        <v>800</v>
      </c>
      <c r="K86" s="9"/>
    </row>
    <row r="87" ht="17" customHeight="1">
      <c r="A87" s="67">
        <v>43067</v>
      </c>
      <c r="B87" s="9"/>
      <c r="C87" s="9"/>
      <c r="D87" s="9"/>
      <c r="E87" t="s" s="10">
        <v>462</v>
      </c>
      <c r="F87" t="s" s="10">
        <v>463</v>
      </c>
      <c r="G87" t="s" s="10">
        <v>190</v>
      </c>
      <c r="H87" s="9"/>
      <c r="I87" s="9"/>
      <c r="J87" s="11">
        <v>29.7</v>
      </c>
      <c r="K87" s="9"/>
    </row>
    <row r="88" ht="17" customHeight="1">
      <c r="A88" s="67">
        <v>43069</v>
      </c>
      <c r="B88" s="9"/>
      <c r="C88" s="9"/>
      <c r="D88" s="9"/>
      <c r="E88" t="s" s="10">
        <v>335</v>
      </c>
      <c r="F88" t="s" s="10">
        <v>409</v>
      </c>
      <c r="G88" t="s" s="10">
        <v>190</v>
      </c>
      <c r="H88" s="9"/>
      <c r="I88" s="9"/>
      <c r="J88" s="11">
        <v>10</v>
      </c>
      <c r="K88" s="9"/>
    </row>
    <row r="89" ht="17" customHeight="1">
      <c r="A89" s="67">
        <v>43069</v>
      </c>
      <c r="B89" s="9"/>
      <c r="C89" s="9"/>
      <c r="D89" s="9"/>
      <c r="E89" t="s" s="10">
        <v>437</v>
      </c>
      <c r="F89" t="s" s="10">
        <v>394</v>
      </c>
      <c r="G89" t="s" s="10">
        <v>190</v>
      </c>
      <c r="H89" s="9"/>
      <c r="I89" s="9"/>
      <c r="J89" s="11">
        <v>12.8</v>
      </c>
      <c r="K89" s="9"/>
    </row>
    <row r="90" ht="17" customHeight="1">
      <c r="A90" s="67">
        <v>43070</v>
      </c>
      <c r="B90" s="9"/>
      <c r="C90" s="9"/>
      <c r="D90" s="9"/>
      <c r="E90" t="s" s="10">
        <v>439</v>
      </c>
      <c r="F90" t="s" s="10">
        <v>464</v>
      </c>
      <c r="G90" t="s" s="10">
        <v>190</v>
      </c>
      <c r="H90" s="9"/>
      <c r="I90" s="9"/>
      <c r="J90" s="11">
        <v>3787.8</v>
      </c>
      <c r="K90" s="9"/>
    </row>
    <row r="91" ht="17" customHeight="1">
      <c r="A91" s="67">
        <v>43080</v>
      </c>
      <c r="B91" s="9"/>
      <c r="C91" s="9"/>
      <c r="D91" s="9"/>
      <c r="E91" t="s" s="10">
        <v>465</v>
      </c>
      <c r="F91" t="s" s="10">
        <v>466</v>
      </c>
      <c r="G91" t="s" s="10">
        <v>190</v>
      </c>
      <c r="H91" s="9"/>
      <c r="I91" s="9"/>
      <c r="J91" s="11">
        <v>902.9</v>
      </c>
      <c r="K91" s="9"/>
    </row>
    <row r="92" ht="17" customHeight="1">
      <c r="A92" s="67">
        <v>43089</v>
      </c>
      <c r="B92" s="9"/>
      <c r="C92" s="9"/>
      <c r="D92" s="9"/>
      <c r="E92" t="s" s="10">
        <v>405</v>
      </c>
      <c r="F92" t="s" s="10">
        <v>409</v>
      </c>
      <c r="G92" t="s" s="10">
        <v>190</v>
      </c>
      <c r="H92" s="9"/>
      <c r="I92" s="9"/>
      <c r="J92" s="11">
        <v>30.4</v>
      </c>
      <c r="K92" s="9"/>
    </row>
    <row r="93" ht="17" customHeight="1">
      <c r="A93" s="67">
        <v>43097</v>
      </c>
      <c r="B93" s="9"/>
      <c r="C93" s="9"/>
      <c r="D93" s="9"/>
      <c r="E93" t="s" s="10">
        <v>467</v>
      </c>
      <c r="F93" t="s" s="10">
        <v>468</v>
      </c>
      <c r="G93" t="s" s="10">
        <v>190</v>
      </c>
      <c r="H93" s="9"/>
      <c r="I93" s="9"/>
      <c r="J93" s="11">
        <v>26.25</v>
      </c>
      <c r="K93" s="9"/>
    </row>
    <row r="94" ht="17" customHeight="1">
      <c r="A94" s="67">
        <v>43105</v>
      </c>
      <c r="B94" s="9"/>
      <c r="C94" s="9"/>
      <c r="D94" s="9"/>
      <c r="E94" t="s" s="10">
        <v>469</v>
      </c>
      <c r="F94" t="s" s="10">
        <v>339</v>
      </c>
      <c r="G94" t="s" s="10">
        <v>190</v>
      </c>
      <c r="H94" s="9"/>
      <c r="I94" s="9"/>
      <c r="J94" s="11">
        <v>3454.65</v>
      </c>
      <c r="K94" s="9"/>
    </row>
    <row r="95" ht="17" customHeight="1">
      <c r="A95" s="67">
        <v>43105</v>
      </c>
      <c r="B95" s="9"/>
      <c r="C95" s="9"/>
      <c r="D95" s="9"/>
      <c r="E95" t="s" s="10">
        <v>447</v>
      </c>
      <c r="F95" t="s" s="10">
        <v>470</v>
      </c>
      <c r="G95" t="s" s="10">
        <v>190</v>
      </c>
      <c r="H95" s="9"/>
      <c r="I95" s="9"/>
      <c r="J95" s="11">
        <v>576</v>
      </c>
      <c r="K95" t="s" s="10">
        <v>471</v>
      </c>
    </row>
    <row r="96" ht="17" customHeight="1">
      <c r="A96" s="67">
        <v>43108</v>
      </c>
      <c r="B96" s="9"/>
      <c r="C96" s="9"/>
      <c r="D96" s="9"/>
      <c r="E96" t="s" s="10">
        <v>472</v>
      </c>
      <c r="F96" t="s" s="10">
        <v>473</v>
      </c>
      <c r="G96" t="s" s="10">
        <v>190</v>
      </c>
      <c r="H96" s="9"/>
      <c r="I96" s="9"/>
      <c r="J96" s="11">
        <v>4530.6</v>
      </c>
      <c r="K96" s="9"/>
    </row>
    <row r="97" ht="17" customHeight="1">
      <c r="A97" s="67">
        <v>43108</v>
      </c>
      <c r="B97" s="9"/>
      <c r="C97" s="9"/>
      <c r="D97" s="9"/>
      <c r="E97" t="s" s="10">
        <v>447</v>
      </c>
      <c r="F97" t="s" s="10">
        <v>474</v>
      </c>
      <c r="G97" t="s" s="10">
        <v>190</v>
      </c>
      <c r="H97" s="9"/>
      <c r="I97" s="9"/>
      <c r="J97" s="11">
        <v>399</v>
      </c>
      <c r="K97" t="s" s="10">
        <v>471</v>
      </c>
    </row>
    <row r="98" ht="17" customHeight="1">
      <c r="A98" s="67">
        <v>43135</v>
      </c>
      <c r="B98" s="9"/>
      <c r="C98" s="9"/>
      <c r="D98" s="9"/>
      <c r="E98" t="s" s="10">
        <v>475</v>
      </c>
      <c r="F98" t="s" s="10">
        <v>476</v>
      </c>
      <c r="G98" t="s" s="10">
        <v>190</v>
      </c>
      <c r="H98" s="9"/>
      <c r="I98" s="9"/>
      <c r="J98" s="11">
        <v>3246.6</v>
      </c>
      <c r="K98" s="9"/>
    </row>
    <row r="99" ht="17" customHeight="1">
      <c r="A99" s="67">
        <v>43136</v>
      </c>
      <c r="B99" s="9"/>
      <c r="C99" s="9"/>
      <c r="D99" s="9"/>
      <c r="E99" t="s" s="10">
        <v>303</v>
      </c>
      <c r="F99" t="s" s="10">
        <v>477</v>
      </c>
      <c r="G99" t="s" s="10">
        <v>190</v>
      </c>
      <c r="H99" s="9"/>
      <c r="I99" s="9"/>
      <c r="J99" s="11">
        <v>40.85</v>
      </c>
      <c r="K99" s="9"/>
    </row>
    <row r="100" ht="17" customHeight="1">
      <c r="A100" s="67">
        <v>43146</v>
      </c>
      <c r="B100" s="9"/>
      <c r="C100" s="9"/>
      <c r="D100" s="9"/>
      <c r="E100" t="s" s="10">
        <v>447</v>
      </c>
      <c r="F100" t="s" s="10">
        <v>478</v>
      </c>
      <c r="G100" t="s" s="10">
        <v>190</v>
      </c>
      <c r="H100" s="9"/>
      <c r="I100" s="9"/>
      <c r="J100" s="11">
        <v>567</v>
      </c>
      <c r="K100" t="s" s="10">
        <v>471</v>
      </c>
    </row>
    <row r="101" ht="17" customHeight="1">
      <c r="A101" s="67">
        <v>43146</v>
      </c>
      <c r="B101" s="9"/>
      <c r="C101" s="9"/>
      <c r="D101" s="9"/>
      <c r="E101" t="s" s="10">
        <v>447</v>
      </c>
      <c r="F101" t="s" s="10">
        <v>479</v>
      </c>
      <c r="G101" t="s" s="10">
        <v>190</v>
      </c>
      <c r="H101" s="9"/>
      <c r="I101" s="9"/>
      <c r="J101" s="11">
        <v>567</v>
      </c>
      <c r="K101" t="s" s="10">
        <v>471</v>
      </c>
    </row>
    <row r="102" ht="17" customHeight="1">
      <c r="A102" s="67"/>
      <c r="B102" s="9"/>
      <c r="C102" s="9"/>
      <c r="D102" t="s" s="10">
        <v>480</v>
      </c>
      <c r="E102" s="9"/>
      <c r="F102" s="9"/>
      <c r="G102" s="9"/>
      <c r="H102" s="9"/>
      <c r="I102" s="9"/>
      <c r="J102" s="11"/>
      <c r="K102" s="9"/>
    </row>
    <row r="103" ht="17" customHeight="1">
      <c r="A103" s="67"/>
      <c r="B103" s="9"/>
      <c r="C103" s="9"/>
      <c r="D103" s="9"/>
      <c r="E103" t="s" s="10">
        <v>481</v>
      </c>
      <c r="F103" t="s" s="10">
        <v>482</v>
      </c>
      <c r="G103" s="9"/>
      <c r="H103" s="9"/>
      <c r="I103" s="9"/>
      <c r="J103" s="11">
        <v>4500</v>
      </c>
      <c r="K103" s="9"/>
    </row>
    <row r="104" ht="17" customHeight="1">
      <c r="A104" s="67"/>
      <c r="B104" s="9"/>
      <c r="C104" s="9"/>
      <c r="D104" s="9"/>
      <c r="E104" t="s" s="10">
        <v>481</v>
      </c>
      <c r="F104" t="s" s="10">
        <v>483</v>
      </c>
      <c r="G104" s="9"/>
      <c r="H104" s="9"/>
      <c r="I104" s="9"/>
      <c r="J104" s="11">
        <v>3278</v>
      </c>
      <c r="K104" s="9"/>
    </row>
    <row r="105" ht="17" customHeight="1">
      <c r="A105" s="67"/>
      <c r="B105" s="9"/>
      <c r="C105" s="9"/>
      <c r="D105" s="9"/>
      <c r="E105" s="9"/>
      <c r="F105" s="9"/>
      <c r="G105" s="9"/>
      <c r="H105" s="9"/>
      <c r="I105" s="9"/>
      <c r="J105" s="11"/>
      <c r="K105" s="9"/>
    </row>
    <row r="106" ht="17" customHeight="1">
      <c r="A106" s="9"/>
      <c r="B106" s="9"/>
      <c r="C106" s="9"/>
      <c r="D106" s="9"/>
      <c r="E106" s="9"/>
      <c r="F106" s="9"/>
      <c r="G106" s="9"/>
      <c r="H106" s="9"/>
      <c r="I106" s="9"/>
      <c r="J106" s="11"/>
      <c r="K106" s="9"/>
    </row>
    <row r="107" ht="17" customHeight="1">
      <c r="A107" t="s" s="12">
        <v>484</v>
      </c>
      <c r="B107" s="23"/>
      <c r="C107" s="23"/>
      <c r="D107" s="23"/>
      <c r="E107" s="23"/>
      <c r="F107" s="23"/>
      <c r="G107" s="23"/>
      <c r="H107" s="23"/>
      <c r="I107" s="23"/>
      <c r="J107" s="13">
        <f>SUM(J4:J106)</f>
        <v>66567.7</v>
      </c>
      <c r="K107" s="9"/>
    </row>
    <row r="108" ht="17" customHeight="1">
      <c r="A108" s="9"/>
      <c r="B108" s="9"/>
      <c r="C108" s="9"/>
      <c r="D108" s="9"/>
      <c r="E108" s="9"/>
      <c r="F108" s="9"/>
      <c r="G108" s="9"/>
      <c r="H108" s="9"/>
      <c r="I108" s="9"/>
      <c r="J108" s="11"/>
      <c r="K108" s="9"/>
    </row>
    <row r="109" ht="17" customHeight="1">
      <c r="A109" s="9"/>
      <c r="B109" s="9"/>
      <c r="C109" s="9"/>
      <c r="D109" s="9"/>
      <c r="E109" s="9"/>
      <c r="F109" s="9"/>
      <c r="G109" s="9"/>
      <c r="H109" s="9"/>
      <c r="I109" s="9"/>
      <c r="J109" s="11"/>
      <c r="K109" s="9"/>
    </row>
    <row r="110" ht="17" customHeight="1">
      <c r="A110" s="9"/>
      <c r="B110" s="9"/>
      <c r="C110" s="9"/>
      <c r="D110" s="9"/>
      <c r="E110" s="9"/>
      <c r="F110" s="9"/>
      <c r="G110" s="9"/>
      <c r="H110" s="9"/>
      <c r="I110" s="9"/>
      <c r="J110" s="11"/>
      <c r="K110" s="9"/>
    </row>
    <row r="111" ht="17" customHeight="1">
      <c r="A111" s="9"/>
      <c r="B111" s="9"/>
      <c r="C111" s="9"/>
      <c r="D111" s="9"/>
      <c r="E111" s="9"/>
      <c r="F111" s="9"/>
      <c r="G111" s="9"/>
      <c r="H111" s="9"/>
      <c r="I111" s="9"/>
      <c r="J111" s="11"/>
      <c r="K111" s="9"/>
    </row>
    <row r="112" ht="18" customHeight="1">
      <c r="A112" t="s" s="7">
        <v>373</v>
      </c>
      <c r="B112" s="9"/>
      <c r="C112" s="9"/>
      <c r="D112" s="9"/>
      <c r="E112" s="9"/>
      <c r="F112" s="9"/>
      <c r="G112" s="9"/>
      <c r="H112" s="9"/>
      <c r="I112" s="9"/>
      <c r="J112" s="11"/>
      <c r="K112" s="9"/>
    </row>
    <row r="113" ht="17" customHeight="1">
      <c r="A113" s="67">
        <v>42947</v>
      </c>
      <c r="B113" s="73">
        <v>1.5</v>
      </c>
      <c r="C113" s="20">
        <v>1</v>
      </c>
      <c r="D113" s="20">
        <v>1</v>
      </c>
      <c r="E113" t="s" s="10">
        <v>374</v>
      </c>
      <c r="F113" t="s" s="10">
        <v>375</v>
      </c>
      <c r="G113" t="s" s="10">
        <v>376</v>
      </c>
      <c r="H113" s="20">
        <v>4</v>
      </c>
      <c r="I113" s="20">
        <v>30</v>
      </c>
      <c r="J113" s="11">
        <f>H113*$E$171+I113*$E$172</f>
        <v>361</v>
      </c>
      <c r="K113" s="9"/>
    </row>
    <row r="114" ht="17" customHeight="1">
      <c r="A114" s="67">
        <v>43318</v>
      </c>
      <c r="B114" s="73">
        <v>1.625</v>
      </c>
      <c r="C114" s="20">
        <v>3</v>
      </c>
      <c r="D114" s="20">
        <v>2</v>
      </c>
      <c r="E114" t="s" s="10">
        <v>374</v>
      </c>
      <c r="F114" t="s" s="10">
        <v>485</v>
      </c>
      <c r="G114" t="s" s="10">
        <v>173</v>
      </c>
      <c r="H114" s="20">
        <v>10</v>
      </c>
      <c r="I114" s="20">
        <v>150</v>
      </c>
      <c r="J114" s="11"/>
      <c r="K114" s="9"/>
    </row>
    <row r="115" ht="17" customHeight="1">
      <c r="A115" s="67">
        <v>42958</v>
      </c>
      <c r="B115" s="73">
        <v>1.5</v>
      </c>
      <c r="C115" s="20">
        <v>4</v>
      </c>
      <c r="D115" s="20">
        <v>2</v>
      </c>
      <c r="E115" t="s" s="10">
        <v>374</v>
      </c>
      <c r="F115" t="s" s="10">
        <v>486</v>
      </c>
      <c r="G115" t="s" s="10">
        <v>173</v>
      </c>
      <c r="H115" s="20">
        <v>12</v>
      </c>
      <c r="I115" s="20">
        <v>150</v>
      </c>
      <c r="J115" s="11">
        <f>H115*$E$171+I115*$E$172</f>
        <v>1125</v>
      </c>
      <c r="K115" s="9"/>
    </row>
    <row r="116" ht="17" customHeight="1">
      <c r="A116" s="67">
        <v>42961</v>
      </c>
      <c r="B116" s="73">
        <v>1.416666666666667</v>
      </c>
      <c r="C116" s="20">
        <v>1</v>
      </c>
      <c r="D116" s="20">
        <v>1</v>
      </c>
      <c r="E116" t="s" s="10">
        <v>487</v>
      </c>
      <c r="F116" t="s" s="10">
        <v>488</v>
      </c>
      <c r="G116" t="s" s="10">
        <v>376</v>
      </c>
      <c r="H116" s="20">
        <v>2</v>
      </c>
      <c r="I116" s="20">
        <v>30</v>
      </c>
      <c r="J116" s="11">
        <f>H116*$E$171+I116*$E$172</f>
        <v>191</v>
      </c>
      <c r="K116" s="9"/>
    </row>
    <row r="117" ht="17" customHeight="1">
      <c r="A117" s="67">
        <v>42969</v>
      </c>
      <c r="B117" s="73">
        <v>1.541666666666667</v>
      </c>
      <c r="C117" s="20">
        <v>1</v>
      </c>
      <c r="D117" s="20">
        <v>1</v>
      </c>
      <c r="E117" t="s" s="10">
        <v>487</v>
      </c>
      <c r="F117" t="s" s="10">
        <v>489</v>
      </c>
      <c r="G117" t="s" s="10">
        <v>376</v>
      </c>
      <c r="H117" s="20">
        <v>2</v>
      </c>
      <c r="I117" s="20">
        <v>30</v>
      </c>
      <c r="J117" s="11">
        <f>H117*$E$171+I117*$E$172</f>
        <v>191</v>
      </c>
      <c r="K117" s="9"/>
    </row>
    <row r="118" ht="17" customHeight="1">
      <c r="A118" s="67">
        <v>42980</v>
      </c>
      <c r="B118" s="73">
        <v>1.375</v>
      </c>
      <c r="C118" s="20">
        <v>5</v>
      </c>
      <c r="D118" s="20">
        <v>1</v>
      </c>
      <c r="E118" t="s" s="10">
        <v>374</v>
      </c>
      <c r="F118" t="s" s="10">
        <v>490</v>
      </c>
      <c r="G118" t="s" s="10">
        <v>376</v>
      </c>
      <c r="H118" s="20">
        <v>12</v>
      </c>
      <c r="I118" s="20">
        <v>30</v>
      </c>
      <c r="J118" s="11">
        <f>H118*$E$171+I118*$E$172</f>
        <v>1041</v>
      </c>
      <c r="K118" s="9"/>
    </row>
    <row r="119" ht="17" customHeight="1">
      <c r="A119" s="67">
        <v>42983</v>
      </c>
      <c r="B119" s="73">
        <v>1.375</v>
      </c>
      <c r="C119" s="20">
        <v>8</v>
      </c>
      <c r="D119" s="20">
        <v>1</v>
      </c>
      <c r="E119" t="s" s="10">
        <v>487</v>
      </c>
      <c r="F119" t="s" s="10">
        <v>491</v>
      </c>
      <c r="G119" t="s" s="10">
        <v>376</v>
      </c>
      <c r="H119" s="20">
        <v>9</v>
      </c>
      <c r="I119" s="20">
        <v>30</v>
      </c>
      <c r="J119" s="11">
        <f>H119*$E$171+I119*$E$172</f>
        <v>786</v>
      </c>
      <c r="K119" s="9"/>
    </row>
    <row r="120" ht="17" customHeight="1">
      <c r="A120" s="67">
        <v>42985</v>
      </c>
      <c r="B120" s="73">
        <v>1.333333333333333</v>
      </c>
      <c r="C120" s="20">
        <v>2</v>
      </c>
      <c r="D120" s="20">
        <v>1</v>
      </c>
      <c r="E120" t="s" s="10">
        <v>487</v>
      </c>
      <c r="F120" t="s" s="10">
        <v>492</v>
      </c>
      <c r="G120" t="s" s="10">
        <v>376</v>
      </c>
      <c r="H120" s="20">
        <v>3</v>
      </c>
      <c r="I120" s="20">
        <v>30</v>
      </c>
      <c r="J120" s="11">
        <f>H120*$E$171+I120*$E$172</f>
        <v>276</v>
      </c>
      <c r="K120" s="9"/>
    </row>
    <row r="121" ht="17" customHeight="1">
      <c r="A121" s="67">
        <v>42986</v>
      </c>
      <c r="B121" s="73">
        <v>1.625</v>
      </c>
      <c r="C121" s="20">
        <v>3</v>
      </c>
      <c r="D121" s="20">
        <v>1</v>
      </c>
      <c r="E121" t="s" s="10">
        <v>374</v>
      </c>
      <c r="F121" t="s" s="10">
        <v>493</v>
      </c>
      <c r="G121" t="s" s="10">
        <v>376</v>
      </c>
      <c r="H121" s="20">
        <v>8</v>
      </c>
      <c r="I121" s="20">
        <v>30</v>
      </c>
      <c r="J121" s="11">
        <f>H121*$E$171+I121*$E$172</f>
        <v>701</v>
      </c>
      <c r="K121" s="9"/>
    </row>
    <row r="122" ht="17" customHeight="1">
      <c r="A122" s="67">
        <v>42987</v>
      </c>
      <c r="B122" s="73">
        <v>1.416666666666667</v>
      </c>
      <c r="C122" s="20">
        <v>6</v>
      </c>
      <c r="D122" s="20">
        <v>1</v>
      </c>
      <c r="E122" t="s" s="10">
        <v>374</v>
      </c>
      <c r="F122" t="s" s="10">
        <v>494</v>
      </c>
      <c r="G122" t="s" s="10">
        <v>376</v>
      </c>
      <c r="H122" s="20">
        <v>14</v>
      </c>
      <c r="I122" s="20">
        <v>30</v>
      </c>
      <c r="J122" s="11">
        <f>H122*$E$171+I122*$E$172</f>
        <v>1211</v>
      </c>
      <c r="K122" s="9"/>
    </row>
    <row r="123" ht="17" customHeight="1">
      <c r="A123" s="67">
        <v>42989</v>
      </c>
      <c r="B123" s="73">
        <v>1.375</v>
      </c>
      <c r="C123" s="20">
        <v>6</v>
      </c>
      <c r="D123" s="20">
        <v>1</v>
      </c>
      <c r="E123" t="s" s="10">
        <v>487</v>
      </c>
      <c r="F123" t="s" s="10">
        <v>495</v>
      </c>
      <c r="G123" t="s" s="10">
        <v>376</v>
      </c>
      <c r="H123" s="20">
        <v>7</v>
      </c>
      <c r="I123" s="20">
        <v>30</v>
      </c>
      <c r="J123" s="11">
        <f>H123*$E$171+I123*$E$172</f>
        <v>616</v>
      </c>
      <c r="K123" s="9"/>
    </row>
    <row r="124" ht="17" customHeight="1">
      <c r="A124" s="67">
        <v>42996</v>
      </c>
      <c r="B124" s="73">
        <v>1.791666666666667</v>
      </c>
      <c r="C124" s="20">
        <v>1</v>
      </c>
      <c r="D124" s="20">
        <v>1</v>
      </c>
      <c r="E124" t="s" s="10">
        <v>374</v>
      </c>
      <c r="F124" t="s" s="10">
        <v>496</v>
      </c>
      <c r="G124" t="s" s="10">
        <v>376</v>
      </c>
      <c r="H124" s="20">
        <v>2</v>
      </c>
      <c r="I124" s="20">
        <v>30</v>
      </c>
      <c r="J124" s="11">
        <f>H124*$E$171+I124*$E$172</f>
        <v>191</v>
      </c>
      <c r="K124" s="9"/>
    </row>
    <row r="125" ht="17" customHeight="1">
      <c r="A125" s="67">
        <v>42996</v>
      </c>
      <c r="B125" s="73">
        <v>1.375</v>
      </c>
      <c r="C125" s="20">
        <v>2</v>
      </c>
      <c r="D125" s="20">
        <v>2</v>
      </c>
      <c r="E125" t="s" s="10">
        <v>487</v>
      </c>
      <c r="F125" t="s" s="10">
        <v>497</v>
      </c>
      <c r="G125" t="s" s="10">
        <v>376</v>
      </c>
      <c r="H125" s="20">
        <v>4</v>
      </c>
      <c r="I125" s="20">
        <v>150</v>
      </c>
      <c r="J125" s="11">
        <f>H125*$E$171+I125*$E$172</f>
        <v>445</v>
      </c>
      <c r="K125" s="9"/>
    </row>
    <row r="126" ht="17" customHeight="1">
      <c r="A126" s="67">
        <v>42998</v>
      </c>
      <c r="B126" s="73">
        <v>1.541666666666667</v>
      </c>
      <c r="C126" s="20">
        <v>2</v>
      </c>
      <c r="D126" s="20">
        <v>2</v>
      </c>
      <c r="E126" t="s" s="10">
        <v>487</v>
      </c>
      <c r="F126" t="s" s="10">
        <v>498</v>
      </c>
      <c r="G126" t="s" s="10">
        <v>376</v>
      </c>
      <c r="H126" s="20">
        <v>4</v>
      </c>
      <c r="I126" s="20">
        <v>150</v>
      </c>
      <c r="J126" s="11">
        <f>H126*$E$171+I126*$E$172</f>
        <v>445</v>
      </c>
      <c r="K126" s="9"/>
    </row>
    <row r="127" ht="17" customHeight="1">
      <c r="A127" s="67">
        <v>43000</v>
      </c>
      <c r="B127" s="73">
        <v>1.375</v>
      </c>
      <c r="C127" s="20">
        <v>6</v>
      </c>
      <c r="D127" s="20">
        <v>1</v>
      </c>
      <c r="E127" t="s" s="10">
        <v>188</v>
      </c>
      <c r="F127" t="s" s="10">
        <v>499</v>
      </c>
      <c r="G127" t="s" s="10">
        <v>376</v>
      </c>
      <c r="H127" s="20">
        <v>7</v>
      </c>
      <c r="I127" s="20">
        <v>30</v>
      </c>
      <c r="J127" s="11">
        <f>H127*$E$171+I127*$E$172</f>
        <v>616</v>
      </c>
      <c r="K127" s="9"/>
    </row>
    <row r="128" ht="17" customHeight="1">
      <c r="A128" s="67">
        <v>43000</v>
      </c>
      <c r="B128" s="73">
        <v>1.541666666666667</v>
      </c>
      <c r="C128" s="20">
        <v>3</v>
      </c>
      <c r="D128" s="20">
        <v>1</v>
      </c>
      <c r="E128" t="s" s="10">
        <v>487</v>
      </c>
      <c r="F128" t="s" s="10">
        <v>491</v>
      </c>
      <c r="G128" t="s" s="10">
        <v>376</v>
      </c>
      <c r="H128" s="20">
        <v>4</v>
      </c>
      <c r="I128" s="20">
        <v>30</v>
      </c>
      <c r="J128" s="11">
        <f>H128*$E$171+I128*$E$172</f>
        <v>361</v>
      </c>
      <c r="K128" s="9"/>
    </row>
    <row r="129" ht="17" customHeight="1">
      <c r="A129" s="67">
        <v>43004</v>
      </c>
      <c r="B129" s="73">
        <v>1.5625</v>
      </c>
      <c r="C129" s="20">
        <v>4</v>
      </c>
      <c r="D129" s="20">
        <v>1</v>
      </c>
      <c r="E129" t="s" s="10">
        <v>188</v>
      </c>
      <c r="F129" t="s" s="10">
        <v>500</v>
      </c>
      <c r="G129" t="s" s="10">
        <v>376</v>
      </c>
      <c r="H129" s="20">
        <v>5</v>
      </c>
      <c r="I129" s="20">
        <v>30</v>
      </c>
      <c r="J129" s="11">
        <f>H129*$E$171+I129*$E$172</f>
        <v>446</v>
      </c>
      <c r="K129" s="9"/>
    </row>
    <row r="130" ht="17" customHeight="1">
      <c r="A130" s="67">
        <v>43008</v>
      </c>
      <c r="B130" s="73">
        <v>1.75</v>
      </c>
      <c r="C130" s="20">
        <v>5</v>
      </c>
      <c r="D130" s="20">
        <v>0</v>
      </c>
      <c r="E130" t="s" s="10">
        <v>188</v>
      </c>
      <c r="F130" t="s" s="10">
        <v>501</v>
      </c>
      <c r="G130" t="s" s="10">
        <v>192</v>
      </c>
      <c r="H130" s="20">
        <v>5</v>
      </c>
      <c r="I130" s="20">
        <v>0</v>
      </c>
      <c r="J130" s="11">
        <f>H130*$E$171+I130*$E$172</f>
        <v>425</v>
      </c>
      <c r="K130" s="9"/>
    </row>
    <row r="131" ht="17" customHeight="1">
      <c r="A131" s="67">
        <v>43010</v>
      </c>
      <c r="B131" s="73">
        <v>1.6875</v>
      </c>
      <c r="C131" s="20">
        <v>1</v>
      </c>
      <c r="D131" s="20">
        <v>1</v>
      </c>
      <c r="E131" t="s" s="10">
        <v>374</v>
      </c>
      <c r="F131" t="s" s="10">
        <v>502</v>
      </c>
      <c r="G131" t="s" s="10">
        <v>376</v>
      </c>
      <c r="H131" s="20">
        <v>4</v>
      </c>
      <c r="I131" s="20">
        <v>30</v>
      </c>
      <c r="J131" s="11">
        <f>H131*$E$171+I131*$E$172</f>
        <v>361</v>
      </c>
      <c r="K131" s="9"/>
    </row>
    <row r="132" ht="17" customHeight="1">
      <c r="A132" s="67">
        <v>43012</v>
      </c>
      <c r="B132" s="73">
        <v>1.770833333333333</v>
      </c>
      <c r="C132" s="20">
        <v>1</v>
      </c>
      <c r="D132" s="20">
        <v>1</v>
      </c>
      <c r="E132" t="s" s="10">
        <v>188</v>
      </c>
      <c r="F132" t="s" s="10">
        <v>503</v>
      </c>
      <c r="G132" t="s" s="10">
        <v>376</v>
      </c>
      <c r="H132" s="20">
        <v>2</v>
      </c>
      <c r="I132" s="20">
        <v>30</v>
      </c>
      <c r="J132" s="11">
        <f>H132*$E$171+I132*$E$172</f>
        <v>191</v>
      </c>
      <c r="K132" s="9"/>
    </row>
    <row r="133" ht="17" customHeight="1">
      <c r="A133" s="67">
        <v>43015</v>
      </c>
      <c r="B133" s="73">
        <v>1.416666666666667</v>
      </c>
      <c r="C133" s="20">
        <v>4</v>
      </c>
      <c r="D133" s="20">
        <v>1</v>
      </c>
      <c r="E133" t="s" s="10">
        <v>188</v>
      </c>
      <c r="F133" t="s" s="10">
        <v>500</v>
      </c>
      <c r="G133" t="s" s="10">
        <v>376</v>
      </c>
      <c r="H133" s="20">
        <v>5</v>
      </c>
      <c r="I133" s="20">
        <v>30</v>
      </c>
      <c r="J133" s="11">
        <f>H133*$E$171+I133*$E$172</f>
        <v>446</v>
      </c>
      <c r="K133" s="9"/>
    </row>
    <row r="134" ht="17" customHeight="1">
      <c r="A134" s="67">
        <v>43022</v>
      </c>
      <c r="B134" s="73">
        <v>1.375</v>
      </c>
      <c r="C134" s="20">
        <v>3</v>
      </c>
      <c r="D134" s="20">
        <v>1</v>
      </c>
      <c r="E134" t="s" s="10">
        <v>374</v>
      </c>
      <c r="F134" t="s" s="10">
        <v>504</v>
      </c>
      <c r="G134" t="s" s="10">
        <v>376</v>
      </c>
      <c r="H134" s="20">
        <v>8</v>
      </c>
      <c r="I134" s="20">
        <v>30</v>
      </c>
      <c r="J134" s="11">
        <f>H134*$E$171+I134*$E$172</f>
        <v>701</v>
      </c>
      <c r="K134" s="9"/>
    </row>
    <row r="135" ht="17" customHeight="1">
      <c r="A135" s="67">
        <v>43028</v>
      </c>
      <c r="B135" s="73">
        <v>1.375</v>
      </c>
      <c r="C135" s="20">
        <v>2</v>
      </c>
      <c r="D135" s="20">
        <v>1</v>
      </c>
      <c r="E135" t="s" s="10">
        <v>487</v>
      </c>
      <c r="F135" t="s" s="10">
        <v>505</v>
      </c>
      <c r="G135" t="s" s="10">
        <v>376</v>
      </c>
      <c r="H135" s="20">
        <v>3</v>
      </c>
      <c r="I135" s="20">
        <v>30</v>
      </c>
      <c r="J135" s="11">
        <f>H135*$E$171+I135*$E$172</f>
        <v>276</v>
      </c>
      <c r="K135" s="9"/>
    </row>
    <row r="136" ht="17" customHeight="1">
      <c r="A136" s="67">
        <v>43029</v>
      </c>
      <c r="B136" s="73">
        <v>1.5</v>
      </c>
      <c r="C136" s="20">
        <v>3</v>
      </c>
      <c r="D136" s="20">
        <v>1</v>
      </c>
      <c r="E136" t="s" s="10">
        <v>188</v>
      </c>
      <c r="F136" t="s" s="10">
        <v>500</v>
      </c>
      <c r="G136" t="s" s="10">
        <v>376</v>
      </c>
      <c r="H136" s="20">
        <v>4</v>
      </c>
      <c r="I136" s="20">
        <v>30</v>
      </c>
      <c r="J136" s="11">
        <f>H136*$E$171+I136*$E$172</f>
        <v>361</v>
      </c>
      <c r="K136" s="9"/>
    </row>
    <row r="137" ht="17" customHeight="1">
      <c r="A137" s="67">
        <v>43031</v>
      </c>
      <c r="B137" s="73">
        <v>1.375</v>
      </c>
      <c r="C137" s="20">
        <v>3</v>
      </c>
      <c r="D137" s="20">
        <v>1</v>
      </c>
      <c r="E137" t="s" s="10">
        <v>487</v>
      </c>
      <c r="F137" t="s" s="10">
        <v>506</v>
      </c>
      <c r="G137" t="s" s="10">
        <v>376</v>
      </c>
      <c r="H137" s="20">
        <v>4</v>
      </c>
      <c r="I137" s="20">
        <v>30</v>
      </c>
      <c r="J137" s="11">
        <f>H137*$E$171+I137*$E$172</f>
        <v>361</v>
      </c>
      <c r="K137" s="9"/>
    </row>
    <row r="138" ht="17" customHeight="1">
      <c r="A138" s="67">
        <v>43032</v>
      </c>
      <c r="B138" s="73">
        <v>1.354166666666667</v>
      </c>
      <c r="C138" s="20">
        <v>3</v>
      </c>
      <c r="D138" s="20">
        <v>1</v>
      </c>
      <c r="E138" t="s" s="10">
        <v>487</v>
      </c>
      <c r="F138" t="s" s="10">
        <v>507</v>
      </c>
      <c r="G138" t="s" s="10">
        <v>376</v>
      </c>
      <c r="H138" s="20">
        <v>4</v>
      </c>
      <c r="I138" s="20">
        <v>30</v>
      </c>
      <c r="J138" s="11">
        <f>H138*$E$171+I138*$E$172</f>
        <v>361</v>
      </c>
      <c r="K138" s="9"/>
    </row>
    <row r="139" ht="17" customHeight="1">
      <c r="A139" s="67">
        <v>43033</v>
      </c>
      <c r="B139" s="73">
        <v>1.375</v>
      </c>
      <c r="C139" s="20">
        <v>1</v>
      </c>
      <c r="D139" s="20">
        <v>1</v>
      </c>
      <c r="E139" t="s" s="10">
        <v>487</v>
      </c>
      <c r="F139" t="s" s="10">
        <v>508</v>
      </c>
      <c r="G139" t="s" s="10">
        <v>376</v>
      </c>
      <c r="H139" s="20">
        <v>2</v>
      </c>
      <c r="I139" s="20">
        <v>30</v>
      </c>
      <c r="J139" s="11">
        <f>H139*$E$171+I139*$E$172</f>
        <v>191</v>
      </c>
      <c r="K139" s="9"/>
    </row>
    <row r="140" ht="17" customHeight="1">
      <c r="A140" s="67">
        <v>43034</v>
      </c>
      <c r="B140" s="73">
        <v>1.583333333333333</v>
      </c>
      <c r="C140" s="20">
        <v>1</v>
      </c>
      <c r="D140" s="20">
        <v>1</v>
      </c>
      <c r="E140" t="s" s="10">
        <v>487</v>
      </c>
      <c r="F140" t="s" s="10">
        <v>508</v>
      </c>
      <c r="G140" t="s" s="10">
        <v>376</v>
      </c>
      <c r="H140" s="20">
        <v>2</v>
      </c>
      <c r="I140" s="20">
        <v>30</v>
      </c>
      <c r="J140" s="11">
        <f>H140*$E$171+I140*$E$172</f>
        <v>191</v>
      </c>
      <c r="K140" s="9"/>
    </row>
    <row r="141" ht="17" customHeight="1">
      <c r="A141" s="67">
        <v>43035</v>
      </c>
      <c r="B141" s="73">
        <v>1.625</v>
      </c>
      <c r="C141" s="20">
        <v>1</v>
      </c>
      <c r="D141" s="20">
        <v>1</v>
      </c>
      <c r="E141" t="s" s="10">
        <v>487</v>
      </c>
      <c r="F141" t="s" s="10">
        <v>508</v>
      </c>
      <c r="G141" t="s" s="10">
        <v>376</v>
      </c>
      <c r="H141" s="20">
        <v>2</v>
      </c>
      <c r="I141" s="20">
        <v>30</v>
      </c>
      <c r="J141" s="11">
        <f>H141*$E$171+I141*$E$172</f>
        <v>191</v>
      </c>
      <c r="K141" s="9"/>
    </row>
    <row r="142" ht="17" customHeight="1">
      <c r="A142" s="67">
        <v>43036</v>
      </c>
      <c r="B142" s="73">
        <v>1.458333333333333</v>
      </c>
      <c r="C142" s="20">
        <v>1</v>
      </c>
      <c r="D142" s="20">
        <v>1</v>
      </c>
      <c r="E142" t="s" s="10">
        <v>188</v>
      </c>
      <c r="F142" t="s" s="10">
        <v>508</v>
      </c>
      <c r="G142" t="s" s="10">
        <v>376</v>
      </c>
      <c r="H142" s="20">
        <v>2</v>
      </c>
      <c r="I142" s="20">
        <v>30</v>
      </c>
      <c r="J142" s="11">
        <f>H142*$E$171+I142*$E$172</f>
        <v>191</v>
      </c>
      <c r="K142" s="9"/>
    </row>
    <row r="143" ht="17" customHeight="1">
      <c r="A143" s="67">
        <v>43038</v>
      </c>
      <c r="B143" s="73">
        <v>1.75</v>
      </c>
      <c r="C143" s="20">
        <v>1</v>
      </c>
      <c r="D143" s="20">
        <v>1</v>
      </c>
      <c r="E143" t="s" s="10">
        <v>374</v>
      </c>
      <c r="F143" t="s" s="10">
        <v>509</v>
      </c>
      <c r="G143" t="s" s="10">
        <v>376</v>
      </c>
      <c r="H143" s="20">
        <v>4</v>
      </c>
      <c r="I143" s="20">
        <v>30</v>
      </c>
      <c r="J143" s="11">
        <f>H143*$E$171+I143*$E$172</f>
        <v>361</v>
      </c>
      <c r="K143" s="9"/>
    </row>
    <row r="144" ht="17" customHeight="1">
      <c r="A144" s="67">
        <v>43039</v>
      </c>
      <c r="B144" s="73">
        <v>1.458333333333333</v>
      </c>
      <c r="C144" s="20">
        <v>1</v>
      </c>
      <c r="D144" s="20">
        <v>1</v>
      </c>
      <c r="E144" t="s" s="10">
        <v>487</v>
      </c>
      <c r="F144" t="s" s="10">
        <v>508</v>
      </c>
      <c r="G144" t="s" s="10">
        <v>376</v>
      </c>
      <c r="H144" s="20">
        <v>2</v>
      </c>
      <c r="I144" s="20">
        <v>30</v>
      </c>
      <c r="J144" s="11">
        <f>H144*$E$171+I144*$E$172</f>
        <v>191</v>
      </c>
      <c r="K144" s="9"/>
    </row>
    <row r="145" ht="17" customHeight="1">
      <c r="A145" s="67">
        <v>43039</v>
      </c>
      <c r="B145" s="73">
        <v>1.75</v>
      </c>
      <c r="C145" s="20">
        <v>5</v>
      </c>
      <c r="D145" s="20">
        <v>0</v>
      </c>
      <c r="E145" t="s" s="10">
        <v>188</v>
      </c>
      <c r="F145" t="s" s="10">
        <v>501</v>
      </c>
      <c r="G145" t="s" s="10">
        <v>192</v>
      </c>
      <c r="H145" s="20">
        <v>5</v>
      </c>
      <c r="I145" s="20">
        <v>0</v>
      </c>
      <c r="J145" s="11">
        <f>H145*$E$171+I145*$E$172</f>
        <v>425</v>
      </c>
      <c r="K145" s="9"/>
    </row>
    <row r="146" ht="17" customHeight="1">
      <c r="A146" s="67">
        <v>43040</v>
      </c>
      <c r="B146" s="73">
        <v>1.375</v>
      </c>
      <c r="C146" s="20">
        <v>4</v>
      </c>
      <c r="D146" s="20">
        <v>1</v>
      </c>
      <c r="E146" t="s" s="10">
        <v>487</v>
      </c>
      <c r="F146" t="s" s="10">
        <v>510</v>
      </c>
      <c r="G146" t="s" s="10">
        <v>376</v>
      </c>
      <c r="H146" s="20">
        <v>5</v>
      </c>
      <c r="I146" s="20">
        <v>30</v>
      </c>
      <c r="J146" s="11">
        <f>H146*$E$171+I146*$E$172</f>
        <v>446</v>
      </c>
      <c r="K146" s="9"/>
    </row>
    <row r="147" ht="17" customHeight="1">
      <c r="A147" s="67">
        <v>43041</v>
      </c>
      <c r="B147" s="73">
        <v>1.5</v>
      </c>
      <c r="C147" s="20">
        <v>4</v>
      </c>
      <c r="D147" s="20">
        <v>1</v>
      </c>
      <c r="E147" t="s" s="10">
        <v>487</v>
      </c>
      <c r="F147" t="s" s="10">
        <v>510</v>
      </c>
      <c r="G147" t="s" s="10">
        <v>376</v>
      </c>
      <c r="H147" s="20">
        <v>5</v>
      </c>
      <c r="I147" s="20">
        <v>30</v>
      </c>
      <c r="J147" s="11">
        <f>H147*$E$171+I147*$E$172</f>
        <v>446</v>
      </c>
      <c r="K147" s="9"/>
    </row>
    <row r="148" ht="17" customHeight="1">
      <c r="A148" s="67">
        <v>43042</v>
      </c>
      <c r="B148" s="73">
        <v>1.583333333333333</v>
      </c>
      <c r="C148" s="20">
        <v>2</v>
      </c>
      <c r="D148" s="20">
        <v>1</v>
      </c>
      <c r="E148" t="s" s="10">
        <v>374</v>
      </c>
      <c r="F148" t="s" s="10">
        <v>511</v>
      </c>
      <c r="G148" t="s" s="10">
        <v>376</v>
      </c>
      <c r="H148" s="20">
        <v>6</v>
      </c>
      <c r="I148" s="20">
        <v>30</v>
      </c>
      <c r="J148" s="11">
        <f>H148*$E$171+I148*$E$172</f>
        <v>531</v>
      </c>
      <c r="K148" s="9"/>
    </row>
    <row r="149" ht="17" customHeight="1">
      <c r="A149" s="67">
        <v>43043</v>
      </c>
      <c r="B149" s="73">
        <v>1.375</v>
      </c>
      <c r="C149" s="20">
        <v>5</v>
      </c>
      <c r="D149" s="20">
        <v>1</v>
      </c>
      <c r="E149" t="s" s="10">
        <v>374</v>
      </c>
      <c r="F149" t="s" s="10">
        <v>512</v>
      </c>
      <c r="G149" t="s" s="10">
        <v>376</v>
      </c>
      <c r="H149" s="20">
        <v>12</v>
      </c>
      <c r="I149" s="20">
        <v>30</v>
      </c>
      <c r="J149" s="11">
        <f>H149*$E$171+I149*$E$172</f>
        <v>1041</v>
      </c>
      <c r="K149" s="9"/>
    </row>
    <row r="150" ht="17" customHeight="1">
      <c r="A150" s="67">
        <v>43046</v>
      </c>
      <c r="B150" s="73">
        <v>1.333333333333333</v>
      </c>
      <c r="C150" s="20">
        <v>4</v>
      </c>
      <c r="D150" s="20">
        <v>1</v>
      </c>
      <c r="E150" t="s" s="10">
        <v>487</v>
      </c>
      <c r="F150" t="s" s="10">
        <v>510</v>
      </c>
      <c r="G150" t="s" s="10">
        <v>376</v>
      </c>
      <c r="H150" s="20">
        <v>5</v>
      </c>
      <c r="I150" s="20">
        <v>30</v>
      </c>
      <c r="J150" s="11">
        <f>H150*$E$171+I150*$E$172</f>
        <v>446</v>
      </c>
      <c r="K150" s="9"/>
    </row>
    <row r="151" ht="17" customHeight="1">
      <c r="A151" s="67">
        <v>43046</v>
      </c>
      <c r="B151" s="73">
        <v>1.625</v>
      </c>
      <c r="C151" s="20">
        <v>2</v>
      </c>
      <c r="D151" s="20">
        <v>1</v>
      </c>
      <c r="E151" t="s" s="10">
        <v>188</v>
      </c>
      <c r="F151" t="s" s="10">
        <v>513</v>
      </c>
      <c r="G151" t="s" s="10">
        <v>376</v>
      </c>
      <c r="H151" s="20">
        <v>3</v>
      </c>
      <c r="I151" s="20">
        <v>30</v>
      </c>
      <c r="J151" s="11">
        <f>H151*$E$171+I151*$E$172</f>
        <v>276</v>
      </c>
      <c r="K151" s="9"/>
    </row>
    <row r="152" ht="17" customHeight="1">
      <c r="A152" s="67">
        <v>43049</v>
      </c>
      <c r="B152" s="73">
        <v>1.416666666666667</v>
      </c>
      <c r="C152" s="20">
        <v>3</v>
      </c>
      <c r="D152" s="20">
        <v>1</v>
      </c>
      <c r="E152" t="s" s="10">
        <v>188</v>
      </c>
      <c r="F152" t="s" s="10">
        <v>514</v>
      </c>
      <c r="G152" t="s" s="10">
        <v>376</v>
      </c>
      <c r="H152" s="20">
        <v>4</v>
      </c>
      <c r="I152" s="20">
        <v>30</v>
      </c>
      <c r="J152" s="11">
        <f>H152*$E$171+I152*$E$172</f>
        <v>361</v>
      </c>
      <c r="K152" s="9"/>
    </row>
    <row r="153" ht="17" customHeight="1">
      <c r="A153" s="67">
        <v>43053</v>
      </c>
      <c r="B153" s="73">
        <v>1.375</v>
      </c>
      <c r="C153" s="20">
        <v>1</v>
      </c>
      <c r="D153" s="20">
        <v>1</v>
      </c>
      <c r="E153" t="s" s="10">
        <v>487</v>
      </c>
      <c r="F153" t="s" s="10">
        <v>514</v>
      </c>
      <c r="G153" t="s" s="10">
        <v>376</v>
      </c>
      <c r="H153" s="20">
        <v>2</v>
      </c>
      <c r="I153" s="20">
        <v>30</v>
      </c>
      <c r="J153" s="11">
        <f>H153*$E$171+I153*$E$172</f>
        <v>191</v>
      </c>
      <c r="K153" s="9"/>
    </row>
    <row r="154" ht="17" customHeight="1">
      <c r="A154" s="67">
        <v>43055</v>
      </c>
      <c r="B154" s="73">
        <v>1.375</v>
      </c>
      <c r="C154" s="20">
        <v>1</v>
      </c>
      <c r="D154" s="20">
        <v>1</v>
      </c>
      <c r="E154" t="s" s="10">
        <v>487</v>
      </c>
      <c r="F154" t="s" s="10">
        <v>514</v>
      </c>
      <c r="G154" t="s" s="10">
        <v>376</v>
      </c>
      <c r="H154" s="20">
        <v>2</v>
      </c>
      <c r="I154" s="20">
        <v>30</v>
      </c>
      <c r="J154" s="11">
        <f>H154*$E$171+I154*$E$172</f>
        <v>191</v>
      </c>
      <c r="K154" s="9"/>
    </row>
    <row r="155" ht="17" customHeight="1">
      <c r="A155" s="67">
        <v>43056</v>
      </c>
      <c r="B155" s="73">
        <v>1.375</v>
      </c>
      <c r="C155" s="20">
        <v>3</v>
      </c>
      <c r="D155" s="20">
        <v>1</v>
      </c>
      <c r="E155" t="s" s="10">
        <v>374</v>
      </c>
      <c r="F155" t="s" s="10">
        <v>512</v>
      </c>
      <c r="G155" t="s" s="10">
        <v>376</v>
      </c>
      <c r="H155" s="20">
        <v>8</v>
      </c>
      <c r="I155" s="20">
        <v>30</v>
      </c>
      <c r="J155" s="11">
        <f>H155*$E$171+I155*$E$172</f>
        <v>701</v>
      </c>
      <c r="K155" s="9"/>
    </row>
    <row r="156" ht="17" customHeight="1">
      <c r="A156" s="67">
        <v>43059</v>
      </c>
      <c r="B156" s="73">
        <v>1.583333333333333</v>
      </c>
      <c r="C156" s="20">
        <v>1</v>
      </c>
      <c r="D156" s="20">
        <v>1</v>
      </c>
      <c r="E156" t="s" s="10">
        <v>374</v>
      </c>
      <c r="F156" t="s" s="10">
        <v>508</v>
      </c>
      <c r="G156" t="s" s="10">
        <v>376</v>
      </c>
      <c r="H156" s="20">
        <v>4</v>
      </c>
      <c r="I156" s="20">
        <v>30</v>
      </c>
      <c r="J156" s="11">
        <f>H156*$E$171+I156*$E$172</f>
        <v>361</v>
      </c>
      <c r="K156" s="9"/>
    </row>
    <row r="157" ht="17" customHeight="1">
      <c r="A157" s="67">
        <v>43063</v>
      </c>
      <c r="B157" s="73">
        <v>1.541666666666667</v>
      </c>
      <c r="C157" s="20">
        <v>4</v>
      </c>
      <c r="D157" s="20">
        <v>1</v>
      </c>
      <c r="E157" t="s" s="10">
        <v>374</v>
      </c>
      <c r="F157" t="s" s="10">
        <v>512</v>
      </c>
      <c r="G157" t="s" s="10">
        <v>376</v>
      </c>
      <c r="H157" s="20">
        <v>10</v>
      </c>
      <c r="I157" s="20">
        <v>30</v>
      </c>
      <c r="J157" s="11">
        <f>H157*$E$171+I157*$E$172</f>
        <v>871</v>
      </c>
      <c r="K157" s="9"/>
    </row>
    <row r="158" ht="17" customHeight="1">
      <c r="A158" s="67">
        <v>43064</v>
      </c>
      <c r="B158" s="73">
        <v>1.416666666666667</v>
      </c>
      <c r="C158" s="20">
        <v>4</v>
      </c>
      <c r="D158" s="20">
        <v>1</v>
      </c>
      <c r="E158" t="s" s="10">
        <v>374</v>
      </c>
      <c r="F158" t="s" s="10">
        <v>504</v>
      </c>
      <c r="G158" t="s" s="10">
        <v>376</v>
      </c>
      <c r="H158" s="20">
        <v>10</v>
      </c>
      <c r="I158" s="20">
        <v>30</v>
      </c>
      <c r="J158" s="11">
        <f>H158*$E$171+I158*$E$172</f>
        <v>871</v>
      </c>
      <c r="K158" s="9"/>
    </row>
    <row r="159" ht="17" customHeight="1">
      <c r="A159" s="67">
        <v>43065</v>
      </c>
      <c r="B159" s="73">
        <v>1.541666666666667</v>
      </c>
      <c r="C159" s="20">
        <v>2</v>
      </c>
      <c r="D159" s="20">
        <v>1</v>
      </c>
      <c r="E159" t="s" s="10">
        <v>374</v>
      </c>
      <c r="F159" t="s" s="10">
        <v>515</v>
      </c>
      <c r="G159" t="s" s="10">
        <v>376</v>
      </c>
      <c r="H159" s="20">
        <v>6</v>
      </c>
      <c r="I159" s="20">
        <v>30</v>
      </c>
      <c r="J159" s="11">
        <f>H159*$E$171+I159*$E$172</f>
        <v>531</v>
      </c>
      <c r="K159" s="9"/>
    </row>
    <row r="160" ht="17" customHeight="1">
      <c r="A160" s="67">
        <v>43069</v>
      </c>
      <c r="B160" s="73">
        <v>1.541666666666667</v>
      </c>
      <c r="C160" s="20">
        <v>2</v>
      </c>
      <c r="D160" s="20">
        <v>1</v>
      </c>
      <c r="E160" t="s" s="10">
        <v>374</v>
      </c>
      <c r="F160" t="s" s="10">
        <v>516</v>
      </c>
      <c r="G160" t="s" s="10">
        <v>376</v>
      </c>
      <c r="H160" s="20">
        <v>6</v>
      </c>
      <c r="I160" s="20">
        <v>30</v>
      </c>
      <c r="J160" s="11">
        <f>H160*$E$171+I160*$E$172</f>
        <v>531</v>
      </c>
      <c r="K160" s="9"/>
    </row>
    <row r="161" ht="17" customHeight="1">
      <c r="A161" s="67">
        <v>43076</v>
      </c>
      <c r="B161" s="73">
        <v>1.458333333333333</v>
      </c>
      <c r="C161" s="20">
        <v>0.5</v>
      </c>
      <c r="D161" s="20">
        <v>1</v>
      </c>
      <c r="E161" t="s" s="10">
        <v>487</v>
      </c>
      <c r="F161" t="s" s="10">
        <v>517</v>
      </c>
      <c r="G161" t="s" s="10">
        <v>376</v>
      </c>
      <c r="H161" s="20">
        <v>1.5</v>
      </c>
      <c r="I161" s="20">
        <v>30</v>
      </c>
      <c r="J161" s="11">
        <f>H161*$E$171+I161*$E$172</f>
        <v>148.5</v>
      </c>
      <c r="K161" s="9"/>
    </row>
    <row r="162" ht="17" customHeight="1">
      <c r="A162" s="67">
        <v>43080</v>
      </c>
      <c r="B162" s="73">
        <v>1.75</v>
      </c>
      <c r="C162" s="20">
        <v>0.5</v>
      </c>
      <c r="D162" s="20">
        <v>1</v>
      </c>
      <c r="E162" t="s" s="10">
        <v>374</v>
      </c>
      <c r="F162" t="s" s="10">
        <v>518</v>
      </c>
      <c r="G162" t="s" s="10">
        <v>376</v>
      </c>
      <c r="H162" s="20">
        <v>3</v>
      </c>
      <c r="I162" s="20">
        <v>30</v>
      </c>
      <c r="J162" s="11">
        <f>H162*$E$171+I162*$E$172</f>
        <v>276</v>
      </c>
      <c r="K162" s="9"/>
    </row>
    <row r="163" ht="17" customHeight="1">
      <c r="A163" s="67"/>
      <c r="B163" s="73"/>
      <c r="C163" s="9"/>
      <c r="D163" s="9"/>
      <c r="E163" s="9"/>
      <c r="F163" s="9"/>
      <c r="G163" s="9"/>
      <c r="H163" s="9"/>
      <c r="I163" s="9"/>
      <c r="J163" s="11"/>
      <c r="K163" s="9"/>
    </row>
    <row r="164" ht="17" customHeight="1">
      <c r="A164" s="67"/>
      <c r="B164" s="73"/>
      <c r="C164" s="9"/>
      <c r="D164" s="9"/>
      <c r="E164" s="9"/>
      <c r="F164" s="9"/>
      <c r="G164" s="9"/>
      <c r="H164" s="9"/>
      <c r="I164" s="9"/>
      <c r="J164" s="11"/>
      <c r="K164" s="9"/>
    </row>
    <row r="165" ht="17" customHeight="1">
      <c r="A165" s="9"/>
      <c r="B165" s="9"/>
      <c r="C165" s="9"/>
      <c r="D165" s="9"/>
      <c r="E165" s="9"/>
      <c r="F165" s="9"/>
      <c r="G165" s="9"/>
      <c r="H165" s="9"/>
      <c r="I165" s="9"/>
      <c r="J165" s="11"/>
      <c r="K165" s="9"/>
    </row>
    <row r="166" ht="17" customHeight="1">
      <c r="A166" s="9"/>
      <c r="B166" s="9"/>
      <c r="C166" s="9"/>
      <c r="D166" s="9"/>
      <c r="E166" s="9"/>
      <c r="F166" t="s" s="12">
        <v>519</v>
      </c>
      <c r="G166" s="23"/>
      <c r="H166" s="24">
        <f>SUM(H113:H113)</f>
        <v>4</v>
      </c>
      <c r="I166" s="24">
        <f>SUM(I113:I113)</f>
        <v>30</v>
      </c>
      <c r="J166" s="13">
        <f>SUM(J113:J165)</f>
        <v>22446.5</v>
      </c>
      <c r="K166" s="9"/>
    </row>
    <row r="167" ht="17" customHeight="1">
      <c r="A167" s="9"/>
      <c r="B167" s="9"/>
      <c r="C167" s="9"/>
      <c r="D167" s="9"/>
      <c r="E167" s="9"/>
      <c r="F167" s="9"/>
      <c r="G167" s="9"/>
      <c r="H167" s="9"/>
      <c r="I167" s="9"/>
      <c r="J167" s="11"/>
      <c r="K167" s="9"/>
    </row>
    <row r="168" ht="18" customHeight="1">
      <c r="A168" s="9"/>
      <c r="B168" s="9"/>
      <c r="C168" s="9"/>
      <c r="D168" s="9"/>
      <c r="E168" s="9"/>
      <c r="F168" t="s" s="7">
        <v>520</v>
      </c>
      <c r="G168" s="8"/>
      <c r="H168" s="8"/>
      <c r="I168" s="8"/>
      <c r="J168" s="70">
        <f>J166+J175+J107</f>
        <v>89014.2</v>
      </c>
      <c r="K168" s="9"/>
    </row>
    <row r="169" ht="17" customHeight="1">
      <c r="A169" s="9"/>
      <c r="B169" s="9"/>
      <c r="C169" s="9"/>
      <c r="D169" s="9"/>
      <c r="E169" s="9"/>
      <c r="F169" s="9"/>
      <c r="G169" s="9"/>
      <c r="H169" s="9"/>
      <c r="I169" s="9"/>
      <c r="J169" s="11"/>
      <c r="K169" s="9"/>
    </row>
    <row r="170" ht="17" customHeight="1">
      <c r="A170" s="9"/>
      <c r="B170" s="9"/>
      <c r="C170" s="9"/>
      <c r="D170" s="9"/>
      <c r="E170" s="9"/>
      <c r="F170" s="9"/>
      <c r="G170" s="9"/>
      <c r="H170" s="9"/>
      <c r="I170" s="9"/>
      <c r="J170" s="11"/>
      <c r="K170" s="9"/>
    </row>
    <row r="171" ht="17" customHeight="1">
      <c r="A171" t="s" s="10">
        <v>194</v>
      </c>
      <c r="B171" s="9"/>
      <c r="C171" s="9"/>
      <c r="D171" s="9"/>
      <c r="E171" s="20">
        <v>85</v>
      </c>
      <c r="F171" s="9"/>
      <c r="G171" s="9"/>
      <c r="H171" s="9"/>
      <c r="I171" s="9"/>
      <c r="J171" s="11"/>
      <c r="K171" s="9"/>
    </row>
    <row r="172" ht="17" customHeight="1">
      <c r="A172" t="s" s="10">
        <v>195</v>
      </c>
      <c r="B172" s="9"/>
      <c r="C172" s="9"/>
      <c r="D172" s="9"/>
      <c r="E172" s="20">
        <v>0.7</v>
      </c>
      <c r="F172" s="9"/>
      <c r="G172" s="9"/>
      <c r="H172" s="9"/>
      <c r="I172" s="9"/>
      <c r="J172" s="11"/>
      <c r="K172" s="9"/>
    </row>
    <row r="173" ht="17" customHeight="1">
      <c r="A173" t="s" s="10">
        <v>196</v>
      </c>
      <c r="B173" s="9"/>
      <c r="C173" s="9"/>
      <c r="D173" s="9"/>
      <c r="E173" s="20">
        <v>30</v>
      </c>
      <c r="F173" t="s" s="71">
        <v>197</v>
      </c>
      <c r="G173" s="9"/>
      <c r="H173" s="9"/>
      <c r="I173" s="9"/>
      <c r="J173" s="11"/>
      <c r="K173" s="9"/>
    </row>
    <row r="174" ht="17" customHeight="1">
      <c r="A174" t="s" s="10">
        <v>198</v>
      </c>
      <c r="B174" s="9"/>
      <c r="C174" s="9"/>
      <c r="D174" s="9"/>
      <c r="E174" s="20">
        <v>150</v>
      </c>
      <c r="F174" t="s" s="71">
        <v>199</v>
      </c>
      <c r="G174" s="9"/>
      <c r="H174" s="9"/>
      <c r="I174" s="9"/>
      <c r="J174" s="11"/>
      <c r="K174" s="9"/>
    </row>
    <row r="175" ht="17" customHeight="1">
      <c r="A175" t="s" s="10">
        <v>200</v>
      </c>
      <c r="B175" s="9"/>
      <c r="C175" s="9"/>
      <c r="D175" s="9"/>
      <c r="E175" s="20">
        <v>25</v>
      </c>
      <c r="F175" s="9"/>
      <c r="G175" s="9"/>
      <c r="H175" s="9"/>
      <c r="I175" s="9"/>
      <c r="J175" s="11"/>
      <c r="K175" s="9"/>
    </row>
    <row r="176" ht="17" customHeight="1">
      <c r="A176" t="s" s="10">
        <v>201</v>
      </c>
      <c r="B176" s="9"/>
      <c r="C176" s="9"/>
      <c r="D176" s="9"/>
      <c r="E176" s="20">
        <v>55</v>
      </c>
      <c r="F176" s="9"/>
      <c r="G176" s="9"/>
      <c r="H176" s="9"/>
      <c r="I176" s="9"/>
      <c r="J176" s="11"/>
      <c r="K176" s="9"/>
    </row>
    <row r="177" ht="17" customHeight="1">
      <c r="A177" s="9"/>
      <c r="B177" s="9"/>
      <c r="C177" s="9"/>
      <c r="D177" s="9"/>
      <c r="E177" s="9"/>
      <c r="F177" s="9"/>
      <c r="G177" s="9"/>
      <c r="H177" s="9"/>
      <c r="I177" s="9"/>
      <c r="J177" s="11"/>
      <c r="K177" s="9"/>
    </row>
    <row r="178" ht="17" customHeight="1">
      <c r="A178" s="9"/>
      <c r="B178" s="9"/>
      <c r="C178" s="9"/>
      <c r="D178" s="9"/>
      <c r="E178" s="9"/>
      <c r="F178" s="9"/>
      <c r="G178" s="9"/>
      <c r="H178" s="9"/>
      <c r="I178" s="9"/>
      <c r="J178" s="11"/>
      <c r="K178" s="9"/>
    </row>
    <row r="179" ht="17" customHeight="1">
      <c r="A179" s="9"/>
      <c r="B179" s="9"/>
      <c r="C179" s="9"/>
      <c r="D179" s="9"/>
      <c r="E179" t="s" s="10">
        <v>378</v>
      </c>
      <c r="F179" s="9"/>
      <c r="G179" s="9"/>
      <c r="H179" s="9"/>
      <c r="I179" s="9"/>
      <c r="J179" s="11"/>
      <c r="K179" s="9"/>
    </row>
    <row r="180" ht="17" customHeight="1">
      <c r="A180" s="9"/>
      <c r="B180" s="9"/>
      <c r="C180" s="9"/>
      <c r="D180" s="9"/>
      <c r="E180" t="s" s="10">
        <v>379</v>
      </c>
      <c r="F180" s="9"/>
      <c r="G180" s="20">
        <v>11280</v>
      </c>
      <c r="H180" s="9"/>
      <c r="I180" s="9"/>
      <c r="J180" s="11"/>
      <c r="K180" s="9"/>
    </row>
    <row r="181" ht="17" customHeight="1">
      <c r="A181" s="9"/>
      <c r="B181" s="9"/>
      <c r="C181" s="9"/>
      <c r="D181" s="9"/>
      <c r="E181" t="s" s="10">
        <v>380</v>
      </c>
      <c r="F181" s="9"/>
      <c r="G181" s="20">
        <v>0</v>
      </c>
      <c r="H181" s="9"/>
      <c r="I181" s="9"/>
      <c r="J181" s="11"/>
      <c r="K181" s="9"/>
    </row>
    <row r="182" ht="17" customHeight="1">
      <c r="A182" s="9"/>
      <c r="B182" s="9"/>
      <c r="C182" s="9"/>
      <c r="D182" s="9"/>
      <c r="E182" t="s" s="10">
        <v>381</v>
      </c>
      <c r="F182" s="67">
        <v>42949</v>
      </c>
      <c r="G182" s="20">
        <v>-151.85</v>
      </c>
      <c r="H182" s="9"/>
      <c r="I182" s="9"/>
      <c r="J182" s="11"/>
      <c r="K182" s="9"/>
    </row>
    <row r="183" ht="17" customHeight="1">
      <c r="A183" s="9"/>
      <c r="B183" s="9"/>
      <c r="C183" s="9"/>
      <c r="D183" s="9"/>
      <c r="E183" s="9"/>
      <c r="F183" s="67">
        <v>42949</v>
      </c>
      <c r="G183" s="20">
        <v>-735.25</v>
      </c>
      <c r="H183" s="9"/>
      <c r="I183" s="9"/>
      <c r="J183" s="11"/>
      <c r="K183" s="9"/>
    </row>
    <row r="184" ht="17" customHeight="1">
      <c r="A184" s="9"/>
      <c r="B184" s="9"/>
      <c r="C184" s="9"/>
      <c r="D184" s="9"/>
      <c r="E184" t="s" s="10">
        <v>382</v>
      </c>
      <c r="F184" s="9"/>
      <c r="G184" s="20">
        <f>SUM(G180:G183)</f>
        <v>10392.9</v>
      </c>
      <c r="H184" s="9"/>
      <c r="I184" s="9"/>
      <c r="J184" s="11"/>
      <c r="K184" s="9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97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85" customWidth="1"/>
    <col min="2" max="2" width="6.5" style="85" customWidth="1"/>
    <col min="3" max="3" width="6.67188" style="85" customWidth="1"/>
    <col min="4" max="4" width="12.5" style="85" customWidth="1"/>
    <col min="5" max="5" width="29.3516" style="85" customWidth="1"/>
    <col min="6" max="6" width="50.6719" style="85" customWidth="1"/>
    <col min="7" max="7" width="42.6719" style="85" customWidth="1"/>
    <col min="8" max="9" width="10.8516" style="85" customWidth="1"/>
    <col min="10" max="10" width="18.1719" style="85" customWidth="1"/>
    <col min="11" max="11" width="10.8516" style="85" customWidth="1"/>
    <col min="12" max="16384" width="10.8516" style="85" customWidth="1"/>
  </cols>
  <sheetData>
    <row r="1" ht="18" customHeight="1">
      <c r="A1" t="s" s="7">
        <v>522</v>
      </c>
      <c r="B1" s="8"/>
      <c r="C1" s="8"/>
      <c r="D1" s="9"/>
      <c r="E1" s="9"/>
      <c r="F1" s="9"/>
      <c r="G1" s="9"/>
      <c r="H1" s="9"/>
      <c r="I1" s="9"/>
      <c r="J1" s="11"/>
      <c r="K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11"/>
      <c r="K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  <c r="K3" s="9"/>
    </row>
    <row r="4" ht="17" customHeight="1">
      <c r="A4" s="67">
        <v>42840</v>
      </c>
      <c r="B4" s="9"/>
      <c r="C4" s="9"/>
      <c r="D4" s="9"/>
      <c r="E4" t="s" s="10">
        <v>523</v>
      </c>
      <c r="F4" t="s" s="10">
        <v>524</v>
      </c>
      <c r="G4" t="s" s="10">
        <v>190</v>
      </c>
      <c r="H4" s="9"/>
      <c r="I4" s="9"/>
      <c r="J4" s="11">
        <v>32.9</v>
      </c>
      <c r="K4" s="9"/>
    </row>
    <row r="5" ht="17" customHeight="1">
      <c r="A5" s="67">
        <v>42854</v>
      </c>
      <c r="B5" s="9"/>
      <c r="C5" s="9"/>
      <c r="D5" s="9"/>
      <c r="E5" t="s" s="10">
        <v>525</v>
      </c>
      <c r="F5" t="s" s="10">
        <v>526</v>
      </c>
      <c r="G5" t="s" s="10">
        <v>190</v>
      </c>
      <c r="H5" s="9"/>
      <c r="I5" s="9"/>
      <c r="J5" s="11">
        <v>9.949999999999999</v>
      </c>
      <c r="K5" s="9"/>
    </row>
    <row r="6" ht="17" customHeight="1">
      <c r="A6" s="67">
        <v>42857</v>
      </c>
      <c r="B6" s="9"/>
      <c r="C6" s="9"/>
      <c r="D6" s="9"/>
      <c r="E6" t="s" s="10">
        <v>527</v>
      </c>
      <c r="F6" t="s" s="10">
        <v>528</v>
      </c>
      <c r="G6" t="s" s="10">
        <v>190</v>
      </c>
      <c r="H6" s="9"/>
      <c r="I6" s="9"/>
      <c r="J6" s="11">
        <v>24.95</v>
      </c>
      <c r="K6" s="9"/>
    </row>
    <row r="7" ht="17" customHeight="1">
      <c r="A7" s="67">
        <v>42858</v>
      </c>
      <c r="B7" s="9"/>
      <c r="C7" s="9"/>
      <c r="D7" s="9"/>
      <c r="E7" t="s" s="10">
        <v>437</v>
      </c>
      <c r="F7" t="s" s="10">
        <v>529</v>
      </c>
      <c r="G7" t="s" s="10">
        <v>160</v>
      </c>
      <c r="H7" s="9"/>
      <c r="I7" s="9"/>
      <c r="J7" s="11">
        <v>25</v>
      </c>
      <c r="K7" s="9"/>
    </row>
    <row r="8" ht="17" customHeight="1">
      <c r="A8" s="67">
        <v>42858</v>
      </c>
      <c r="B8" s="9"/>
      <c r="C8" s="9"/>
      <c r="D8" s="9"/>
      <c r="E8" t="s" s="10">
        <v>530</v>
      </c>
      <c r="F8" t="s" s="10">
        <v>531</v>
      </c>
      <c r="G8" t="s" s="10">
        <v>160</v>
      </c>
      <c r="H8" s="9"/>
      <c r="I8" s="9"/>
      <c r="J8" s="11">
        <v>57</v>
      </c>
      <c r="K8" s="9"/>
    </row>
    <row r="9" ht="17" customHeight="1">
      <c r="A9" s="67">
        <v>42858</v>
      </c>
      <c r="B9" s="9"/>
      <c r="C9" s="9"/>
      <c r="D9" s="9"/>
      <c r="E9" t="s" s="10">
        <v>532</v>
      </c>
      <c r="F9" t="s" s="10">
        <v>533</v>
      </c>
      <c r="G9" t="s" s="10">
        <v>190</v>
      </c>
      <c r="H9" s="9"/>
      <c r="I9" s="9"/>
      <c r="J9" s="11">
        <v>200</v>
      </c>
      <c r="K9" t="s" s="10">
        <v>412</v>
      </c>
    </row>
    <row r="10" ht="17" customHeight="1">
      <c r="A10" s="67">
        <v>42858</v>
      </c>
      <c r="B10" s="9"/>
      <c r="C10" s="9"/>
      <c r="D10" s="9"/>
      <c r="E10" t="s" s="10">
        <v>534</v>
      </c>
      <c r="F10" t="s" s="10">
        <v>535</v>
      </c>
      <c r="G10" t="s" s="10">
        <v>190</v>
      </c>
      <c r="H10" s="9"/>
      <c r="I10" s="9"/>
      <c r="J10" s="11">
        <v>161.2</v>
      </c>
      <c r="K10" s="9"/>
    </row>
    <row r="11" ht="17" customHeight="1">
      <c r="A11" s="67">
        <v>42859</v>
      </c>
      <c r="B11" s="9"/>
      <c r="C11" s="9"/>
      <c r="D11" s="9"/>
      <c r="E11" t="s" s="10">
        <v>527</v>
      </c>
      <c r="F11" t="s" s="10">
        <v>536</v>
      </c>
      <c r="G11" t="s" s="10">
        <v>190</v>
      </c>
      <c r="H11" s="9"/>
      <c r="I11" s="9"/>
      <c r="J11" s="11">
        <v>9.199999999999999</v>
      </c>
      <c r="K11" s="9"/>
    </row>
    <row r="12" ht="17" customHeight="1">
      <c r="A12" s="67">
        <v>42860</v>
      </c>
      <c r="B12" s="9"/>
      <c r="C12" s="9"/>
      <c r="D12" s="9"/>
      <c r="E12" t="s" s="10">
        <v>410</v>
      </c>
      <c r="F12" t="s" s="10">
        <v>537</v>
      </c>
      <c r="G12" t="s" s="10">
        <v>190</v>
      </c>
      <c r="H12" s="9"/>
      <c r="I12" s="9"/>
      <c r="J12" s="11">
        <v>750</v>
      </c>
      <c r="K12" t="s" s="10">
        <v>412</v>
      </c>
    </row>
    <row r="13" ht="17" customHeight="1">
      <c r="A13" s="67">
        <v>42860</v>
      </c>
      <c r="B13" s="9"/>
      <c r="C13" s="9"/>
      <c r="D13" s="9"/>
      <c r="E13" t="s" s="10">
        <v>532</v>
      </c>
      <c r="F13" t="s" s="10">
        <v>533</v>
      </c>
      <c r="G13" t="s" s="10">
        <v>190</v>
      </c>
      <c r="H13" s="9"/>
      <c r="I13" s="9"/>
      <c r="J13" s="11">
        <v>350</v>
      </c>
      <c r="K13" t="s" s="10">
        <v>412</v>
      </c>
    </row>
    <row r="14" ht="17" customHeight="1">
      <c r="A14" s="67">
        <v>42860</v>
      </c>
      <c r="B14" s="9"/>
      <c r="C14" s="9"/>
      <c r="D14" s="9"/>
      <c r="E14" t="s" s="10">
        <v>534</v>
      </c>
      <c r="F14" t="s" s="10">
        <v>538</v>
      </c>
      <c r="G14" t="s" s="10">
        <v>190</v>
      </c>
      <c r="H14" s="9"/>
      <c r="I14" s="9"/>
      <c r="J14" s="11">
        <v>116</v>
      </c>
      <c r="K14" s="9"/>
    </row>
    <row r="15" ht="17" customHeight="1">
      <c r="A15" s="67">
        <v>42860</v>
      </c>
      <c r="B15" s="9"/>
      <c r="C15" s="9"/>
      <c r="D15" s="9"/>
      <c r="E15" t="s" s="10">
        <v>534</v>
      </c>
      <c r="F15" t="s" s="10">
        <v>449</v>
      </c>
      <c r="G15" t="s" s="10">
        <v>190</v>
      </c>
      <c r="H15" s="9"/>
      <c r="I15" s="9"/>
      <c r="J15" s="11">
        <v>53.1</v>
      </c>
      <c r="K15" s="9"/>
    </row>
    <row r="16" ht="17" customHeight="1">
      <c r="A16" s="67">
        <v>42861</v>
      </c>
      <c r="B16" s="9"/>
      <c r="C16" s="9"/>
      <c r="D16" s="9"/>
      <c r="E16" t="s" s="10">
        <v>539</v>
      </c>
      <c r="F16" t="s" s="10">
        <v>540</v>
      </c>
      <c r="G16" t="s" s="10">
        <v>190</v>
      </c>
      <c r="H16" s="9"/>
      <c r="I16" s="9"/>
      <c r="J16" s="11">
        <v>10.9</v>
      </c>
      <c r="K16" s="9"/>
    </row>
    <row r="17" ht="17" customHeight="1">
      <c r="A17" s="67">
        <v>42861</v>
      </c>
      <c r="B17" s="9"/>
      <c r="C17" s="9"/>
      <c r="D17" s="9"/>
      <c r="E17" t="s" s="10">
        <v>541</v>
      </c>
      <c r="F17" t="s" s="10">
        <v>542</v>
      </c>
      <c r="G17" t="s" s="10">
        <v>190</v>
      </c>
      <c r="H17" s="9"/>
      <c r="I17" s="9"/>
      <c r="J17" s="11">
        <v>1770</v>
      </c>
      <c r="K17" s="9"/>
    </row>
    <row r="18" ht="17" customHeight="1">
      <c r="A18" s="67">
        <v>42861</v>
      </c>
      <c r="B18" s="9"/>
      <c r="C18" s="9"/>
      <c r="D18" s="9"/>
      <c r="E18" t="s" s="10">
        <v>541</v>
      </c>
      <c r="F18" t="s" s="10">
        <v>543</v>
      </c>
      <c r="G18" t="s" s="10">
        <v>190</v>
      </c>
      <c r="H18" s="9"/>
      <c r="I18" s="9"/>
      <c r="J18" s="11">
        <v>73.7</v>
      </c>
      <c r="K18" s="9"/>
    </row>
    <row r="19" ht="17" customHeight="1">
      <c r="A19" s="67">
        <v>42861</v>
      </c>
      <c r="B19" s="9"/>
      <c r="C19" s="9"/>
      <c r="D19" s="9"/>
      <c r="E19" t="s" s="10">
        <v>534</v>
      </c>
      <c r="F19" t="s" s="10">
        <v>544</v>
      </c>
      <c r="G19" t="s" s="10">
        <v>190</v>
      </c>
      <c r="H19" s="9"/>
      <c r="I19" s="9"/>
      <c r="J19" s="11">
        <v>110.4</v>
      </c>
      <c r="K19" s="9"/>
    </row>
    <row r="20" ht="17" customHeight="1">
      <c r="A20" s="67">
        <v>42863</v>
      </c>
      <c r="B20" s="9"/>
      <c r="C20" s="9"/>
      <c r="D20" s="9"/>
      <c r="E20" t="s" s="10">
        <v>545</v>
      </c>
      <c r="F20" t="s" s="10">
        <v>546</v>
      </c>
      <c r="G20" t="s" s="10">
        <v>190</v>
      </c>
      <c r="H20" s="9"/>
      <c r="I20" s="9"/>
      <c r="J20" s="11">
        <v>531.95</v>
      </c>
      <c r="K20" s="9"/>
    </row>
    <row r="21" ht="17" customHeight="1">
      <c r="A21" s="67">
        <v>42864</v>
      </c>
      <c r="B21" s="9"/>
      <c r="C21" s="9"/>
      <c r="D21" s="9"/>
      <c r="E21" t="s" s="10">
        <v>316</v>
      </c>
      <c r="F21" t="s" s="10">
        <v>547</v>
      </c>
      <c r="G21" t="s" s="10">
        <v>192</v>
      </c>
      <c r="H21" s="9"/>
      <c r="I21" s="9"/>
      <c r="J21" s="11">
        <v>7</v>
      </c>
      <c r="K21" s="9"/>
    </row>
    <row r="22" ht="17" customHeight="1">
      <c r="A22" s="67">
        <v>42864</v>
      </c>
      <c r="B22" s="9"/>
      <c r="C22" s="9"/>
      <c r="D22" s="9"/>
      <c r="E22" t="s" s="10">
        <v>548</v>
      </c>
      <c r="F22" t="s" s="10">
        <v>549</v>
      </c>
      <c r="G22" t="s" s="10">
        <v>550</v>
      </c>
      <c r="H22" s="9"/>
      <c r="I22" s="9"/>
      <c r="J22" s="11">
        <v>507.3</v>
      </c>
      <c r="K22" s="9"/>
    </row>
    <row r="23" ht="17" customHeight="1">
      <c r="A23" s="67">
        <v>42864</v>
      </c>
      <c r="B23" s="9"/>
      <c r="C23" s="9"/>
      <c r="D23" s="9"/>
      <c r="E23" t="s" s="10">
        <v>525</v>
      </c>
      <c r="F23" t="s" s="10">
        <v>551</v>
      </c>
      <c r="G23" t="s" s="10">
        <v>160</v>
      </c>
      <c r="H23" s="9"/>
      <c r="I23" s="9"/>
      <c r="J23" s="11">
        <v>6.95</v>
      </c>
      <c r="K23" s="9"/>
    </row>
    <row r="24" ht="17" customHeight="1">
      <c r="A24" s="67">
        <v>42865</v>
      </c>
      <c r="B24" s="9"/>
      <c r="C24" s="9"/>
      <c r="D24" s="9"/>
      <c r="E24" t="s" s="10">
        <v>437</v>
      </c>
      <c r="F24" t="s" s="10">
        <v>529</v>
      </c>
      <c r="G24" t="s" s="10">
        <v>160</v>
      </c>
      <c r="H24" s="9"/>
      <c r="I24" s="9"/>
      <c r="J24" s="11">
        <v>31.2</v>
      </c>
      <c r="K24" s="9"/>
    </row>
    <row r="25" ht="17" customHeight="1">
      <c r="A25" s="67">
        <v>42866</v>
      </c>
      <c r="B25" s="9"/>
      <c r="C25" s="9"/>
      <c r="D25" s="9"/>
      <c r="E25" t="s" s="10">
        <v>552</v>
      </c>
      <c r="F25" t="s" s="10">
        <v>546</v>
      </c>
      <c r="G25" t="s" s="10">
        <v>190</v>
      </c>
      <c r="H25" s="9"/>
      <c r="I25" s="9"/>
      <c r="J25" s="11">
        <v>209.4</v>
      </c>
      <c r="K25" s="9"/>
    </row>
    <row r="26" ht="17" customHeight="1">
      <c r="A26" s="67">
        <v>42867</v>
      </c>
      <c r="B26" s="9"/>
      <c r="C26" s="9"/>
      <c r="D26" s="9"/>
      <c r="E26" t="s" s="10">
        <v>525</v>
      </c>
      <c r="F26" t="s" s="10">
        <v>553</v>
      </c>
      <c r="G26" t="s" s="10">
        <v>160</v>
      </c>
      <c r="H26" s="9"/>
      <c r="I26" s="9"/>
      <c r="J26" s="11">
        <v>35.9</v>
      </c>
      <c r="K26" s="9"/>
    </row>
    <row r="27" ht="17" customHeight="1">
      <c r="A27" s="67">
        <v>42867</v>
      </c>
      <c r="B27" s="9"/>
      <c r="C27" s="9"/>
      <c r="D27" s="9"/>
      <c r="E27" t="s" s="10">
        <v>554</v>
      </c>
      <c r="F27" t="s" s="10">
        <v>555</v>
      </c>
      <c r="G27" t="s" s="10">
        <v>556</v>
      </c>
      <c r="H27" s="9"/>
      <c r="I27" s="9"/>
      <c r="J27" s="11">
        <v>37.1</v>
      </c>
      <c r="K27" s="9"/>
    </row>
    <row r="28" ht="17" customHeight="1">
      <c r="A28" s="67">
        <v>42867</v>
      </c>
      <c r="B28" s="9"/>
      <c r="C28" s="9"/>
      <c r="D28" s="9"/>
      <c r="E28" t="s" s="10">
        <v>437</v>
      </c>
      <c r="F28" t="s" s="10">
        <v>529</v>
      </c>
      <c r="G28" t="s" s="10">
        <v>160</v>
      </c>
      <c r="H28" s="9"/>
      <c r="I28" s="9"/>
      <c r="J28" s="11">
        <v>33.8</v>
      </c>
      <c r="K28" s="9"/>
    </row>
    <row r="29" ht="17" customHeight="1">
      <c r="A29" s="67">
        <v>42867</v>
      </c>
      <c r="B29" s="9"/>
      <c r="C29" s="9"/>
      <c r="D29" s="9"/>
      <c r="E29" t="s" s="10">
        <v>557</v>
      </c>
      <c r="F29" t="s" s="10">
        <v>546</v>
      </c>
      <c r="G29" t="s" s="10">
        <v>190</v>
      </c>
      <c r="H29" s="9"/>
      <c r="I29" s="9"/>
      <c r="J29" s="11">
        <v>383.9</v>
      </c>
      <c r="K29" s="9"/>
    </row>
    <row r="30" ht="17" customHeight="1">
      <c r="A30" s="67">
        <v>42867</v>
      </c>
      <c r="B30" s="9"/>
      <c r="C30" s="9"/>
      <c r="D30" s="9"/>
      <c r="E30" t="s" s="10">
        <v>558</v>
      </c>
      <c r="F30" t="s" s="10">
        <v>559</v>
      </c>
      <c r="G30" t="s" s="10">
        <v>190</v>
      </c>
      <c r="H30" s="9"/>
      <c r="I30" s="9"/>
      <c r="J30" s="11">
        <v>685.8</v>
      </c>
      <c r="K30" s="9"/>
    </row>
    <row r="31" ht="17" customHeight="1">
      <c r="A31" s="67">
        <v>42868</v>
      </c>
      <c r="B31" s="9"/>
      <c r="C31" s="9"/>
      <c r="D31" s="9"/>
      <c r="E31" t="s" s="10">
        <v>560</v>
      </c>
      <c r="F31" t="s" s="10">
        <v>561</v>
      </c>
      <c r="G31" t="s" s="10">
        <v>190</v>
      </c>
      <c r="H31" s="9"/>
      <c r="I31" s="9"/>
      <c r="J31" s="11">
        <v>300</v>
      </c>
      <c r="K31" t="s" s="10">
        <v>412</v>
      </c>
    </row>
    <row r="32" ht="17" customHeight="1">
      <c r="A32" s="67">
        <v>42870</v>
      </c>
      <c r="B32" s="9"/>
      <c r="C32" s="9"/>
      <c r="D32" s="9"/>
      <c r="E32" t="s" s="10">
        <v>534</v>
      </c>
      <c r="F32" t="s" s="10">
        <v>562</v>
      </c>
      <c r="G32" t="s" s="10">
        <v>190</v>
      </c>
      <c r="H32" s="9"/>
      <c r="I32" s="9"/>
      <c r="J32" s="11">
        <v>42</v>
      </c>
      <c r="K32" s="9"/>
    </row>
    <row r="33" ht="17" customHeight="1">
      <c r="A33" s="67">
        <v>42871</v>
      </c>
      <c r="B33" s="9"/>
      <c r="C33" s="9"/>
      <c r="D33" s="9"/>
      <c r="E33" t="s" s="10">
        <v>545</v>
      </c>
      <c r="F33" t="s" s="10">
        <v>563</v>
      </c>
      <c r="G33" t="s" s="10">
        <v>190</v>
      </c>
      <c r="H33" s="9"/>
      <c r="I33" s="9"/>
      <c r="J33" s="11">
        <v>14.5</v>
      </c>
      <c r="K33" s="9"/>
    </row>
    <row r="34" ht="17" customHeight="1">
      <c r="A34" s="67">
        <v>42871</v>
      </c>
      <c r="B34" s="9"/>
      <c r="C34" s="9"/>
      <c r="D34" s="9"/>
      <c r="E34" t="s" s="10">
        <v>437</v>
      </c>
      <c r="F34" t="s" s="10">
        <v>529</v>
      </c>
      <c r="G34" t="s" s="10">
        <v>190</v>
      </c>
      <c r="H34" s="9"/>
      <c r="I34" s="9"/>
      <c r="J34" s="11">
        <v>16.2</v>
      </c>
      <c r="K34" s="9"/>
    </row>
    <row r="35" ht="17" customHeight="1">
      <c r="A35" s="67">
        <v>42873</v>
      </c>
      <c r="B35" s="9"/>
      <c r="C35" s="9"/>
      <c r="D35" s="9"/>
      <c r="E35" t="s" s="10">
        <v>541</v>
      </c>
      <c r="F35" t="s" s="10">
        <v>564</v>
      </c>
      <c r="G35" t="s" s="10">
        <v>190</v>
      </c>
      <c r="H35" s="9"/>
      <c r="I35" s="9"/>
      <c r="J35" s="11">
        <v>119</v>
      </c>
      <c r="K35" s="9"/>
    </row>
    <row r="36" ht="17" customHeight="1">
      <c r="A36" s="67">
        <v>42874</v>
      </c>
      <c r="B36" s="9"/>
      <c r="C36" s="9"/>
      <c r="D36" s="9"/>
      <c r="E36" t="s" s="10">
        <v>534</v>
      </c>
      <c r="F36" t="s" s="10">
        <v>565</v>
      </c>
      <c r="G36" t="s" s="10">
        <v>190</v>
      </c>
      <c r="H36" s="9"/>
      <c r="I36" s="9"/>
      <c r="J36" s="11">
        <v>55.15</v>
      </c>
      <c r="K36" s="9"/>
    </row>
    <row r="37" ht="17" customHeight="1">
      <c r="A37" s="67">
        <v>42874</v>
      </c>
      <c r="B37" s="9"/>
      <c r="C37" s="9"/>
      <c r="D37" s="9"/>
      <c r="E37" t="s" s="10">
        <v>534</v>
      </c>
      <c r="F37" t="s" s="10">
        <v>566</v>
      </c>
      <c r="G37" t="s" s="10">
        <v>190</v>
      </c>
      <c r="H37" s="9"/>
      <c r="I37" s="9"/>
      <c r="J37" s="11">
        <v>42</v>
      </c>
      <c r="K37" s="9"/>
    </row>
    <row r="38" ht="17" customHeight="1">
      <c r="A38" s="67">
        <v>42875</v>
      </c>
      <c r="B38" s="9"/>
      <c r="C38" s="9"/>
      <c r="D38" s="9"/>
      <c r="E38" t="s" s="10">
        <v>560</v>
      </c>
      <c r="F38" t="s" s="10">
        <v>567</v>
      </c>
      <c r="G38" t="s" s="10">
        <v>190</v>
      </c>
      <c r="H38" s="9"/>
      <c r="I38" s="9"/>
      <c r="J38" s="11">
        <v>310</v>
      </c>
      <c r="K38" t="s" s="10">
        <v>412</v>
      </c>
    </row>
    <row r="39" ht="17" customHeight="1">
      <c r="A39" s="67">
        <v>42875</v>
      </c>
      <c r="B39" s="9"/>
      <c r="C39" s="9"/>
      <c r="D39" s="9"/>
      <c r="E39" t="s" s="10">
        <v>568</v>
      </c>
      <c r="F39" t="s" s="10">
        <v>569</v>
      </c>
      <c r="G39" t="s" s="10">
        <v>190</v>
      </c>
      <c r="H39" s="9"/>
      <c r="I39" s="9"/>
      <c r="J39" s="11">
        <v>50</v>
      </c>
      <c r="K39" t="s" s="10">
        <v>412</v>
      </c>
    </row>
    <row r="40" ht="17" customHeight="1">
      <c r="A40" s="67">
        <v>42879</v>
      </c>
      <c r="B40" s="9"/>
      <c r="C40" s="9"/>
      <c r="D40" s="9"/>
      <c r="E40" t="s" s="10">
        <v>541</v>
      </c>
      <c r="F40" t="s" s="10">
        <v>570</v>
      </c>
      <c r="G40" t="s" s="10">
        <v>190</v>
      </c>
      <c r="H40" s="9"/>
      <c r="I40" s="9"/>
      <c r="J40" s="11">
        <v>78.90000000000001</v>
      </c>
      <c r="K40" s="9"/>
    </row>
    <row r="41" ht="17" customHeight="1">
      <c r="A41" s="67">
        <v>42879</v>
      </c>
      <c r="B41" s="9"/>
      <c r="C41" s="9"/>
      <c r="D41" s="9"/>
      <c r="E41" t="s" s="10">
        <v>545</v>
      </c>
      <c r="F41" t="s" s="10">
        <v>553</v>
      </c>
      <c r="G41" t="s" s="10">
        <v>190</v>
      </c>
      <c r="H41" s="9"/>
      <c r="I41" s="9"/>
      <c r="J41" s="11">
        <v>16.5</v>
      </c>
      <c r="K41" s="9"/>
    </row>
    <row r="42" ht="17" customHeight="1">
      <c r="A42" s="67">
        <v>42881</v>
      </c>
      <c r="B42" s="9"/>
      <c r="C42" s="9"/>
      <c r="D42" s="9"/>
      <c r="E42" t="s" s="10">
        <v>525</v>
      </c>
      <c r="F42" t="s" s="10">
        <v>553</v>
      </c>
      <c r="G42" t="s" s="10">
        <v>190</v>
      </c>
      <c r="H42" s="9"/>
      <c r="I42" s="9"/>
      <c r="J42" s="11">
        <v>49.5</v>
      </c>
      <c r="K42" s="9"/>
    </row>
    <row r="43" ht="17" customHeight="1">
      <c r="A43" s="67">
        <v>42881</v>
      </c>
      <c r="B43" s="9"/>
      <c r="C43" s="9"/>
      <c r="D43" s="9"/>
      <c r="E43" t="s" s="10">
        <v>525</v>
      </c>
      <c r="F43" t="s" s="10">
        <v>553</v>
      </c>
      <c r="G43" t="s" s="10">
        <v>190</v>
      </c>
      <c r="H43" s="9"/>
      <c r="I43" s="9"/>
      <c r="J43" s="11">
        <v>55.15</v>
      </c>
      <c r="K43" s="9"/>
    </row>
    <row r="44" ht="17" customHeight="1">
      <c r="A44" s="67">
        <v>42884</v>
      </c>
      <c r="B44" s="9"/>
      <c r="C44" s="9"/>
      <c r="D44" s="9"/>
      <c r="E44" t="s" s="10">
        <v>571</v>
      </c>
      <c r="F44" t="s" s="10">
        <v>409</v>
      </c>
      <c r="G44" t="s" s="10">
        <v>572</v>
      </c>
      <c r="H44" s="9"/>
      <c r="I44" s="9"/>
      <c r="J44" s="11">
        <v>10</v>
      </c>
      <c r="K44" s="9"/>
    </row>
    <row r="45" ht="17" customHeight="1">
      <c r="A45" s="67">
        <v>42892</v>
      </c>
      <c r="B45" s="9"/>
      <c r="C45" s="9"/>
      <c r="D45" s="9"/>
      <c r="E45" t="s" s="10">
        <v>316</v>
      </c>
      <c r="F45" t="s" s="10">
        <v>409</v>
      </c>
      <c r="G45" t="s" s="10">
        <v>192</v>
      </c>
      <c r="H45" s="9"/>
      <c r="I45" s="9"/>
      <c r="J45" s="11">
        <v>29</v>
      </c>
      <c r="K45" s="9"/>
    </row>
    <row r="46" ht="17" customHeight="1">
      <c r="A46" s="67">
        <v>42892</v>
      </c>
      <c r="B46" s="9"/>
      <c r="C46" s="9"/>
      <c r="D46" s="9"/>
      <c r="E46" t="s" s="10">
        <v>571</v>
      </c>
      <c r="F46" t="s" s="10">
        <v>409</v>
      </c>
      <c r="G46" t="s" s="10">
        <v>572</v>
      </c>
      <c r="H46" s="9"/>
      <c r="I46" s="9"/>
      <c r="J46" s="11">
        <v>10</v>
      </c>
      <c r="K46" s="9"/>
    </row>
    <row r="47" ht="17" customHeight="1">
      <c r="A47" s="67">
        <v>42892</v>
      </c>
      <c r="B47" s="9"/>
      <c r="C47" s="9"/>
      <c r="D47" s="9"/>
      <c r="E47" t="s" s="10">
        <v>568</v>
      </c>
      <c r="F47" t="s" s="10">
        <v>573</v>
      </c>
      <c r="G47" t="s" s="10">
        <v>190</v>
      </c>
      <c r="H47" s="9"/>
      <c r="I47" s="9"/>
      <c r="J47" s="11">
        <v>280</v>
      </c>
      <c r="K47" t="s" s="10">
        <v>412</v>
      </c>
    </row>
    <row r="48" ht="17" customHeight="1">
      <c r="A48" s="67">
        <v>42892</v>
      </c>
      <c r="B48" s="9"/>
      <c r="C48" s="9"/>
      <c r="D48" s="9"/>
      <c r="E48" t="s" s="10">
        <v>437</v>
      </c>
      <c r="F48" t="s" s="10">
        <v>529</v>
      </c>
      <c r="G48" t="s" s="10">
        <v>160</v>
      </c>
      <c r="H48" s="9"/>
      <c r="I48" s="9"/>
      <c r="J48" s="11">
        <v>20</v>
      </c>
      <c r="K48" s="9"/>
    </row>
    <row r="49" ht="17" customHeight="1">
      <c r="A49" s="67">
        <v>42893</v>
      </c>
      <c r="B49" s="9"/>
      <c r="C49" s="9"/>
      <c r="D49" s="9"/>
      <c r="E49" t="s" s="10">
        <v>574</v>
      </c>
      <c r="F49" t="s" s="10">
        <v>266</v>
      </c>
      <c r="G49" t="s" s="10">
        <v>190</v>
      </c>
      <c r="H49" s="9"/>
      <c r="I49" s="9"/>
      <c r="J49" s="11">
        <v>4000</v>
      </c>
      <c r="K49" s="9"/>
    </row>
    <row r="50" ht="17" customHeight="1">
      <c r="A50" s="67">
        <v>43259</v>
      </c>
      <c r="B50" s="9"/>
      <c r="C50" s="9"/>
      <c r="D50" s="9"/>
      <c r="E50" t="s" s="10">
        <v>575</v>
      </c>
      <c r="F50" t="s" s="10">
        <v>576</v>
      </c>
      <c r="G50" t="s" s="10">
        <v>160</v>
      </c>
      <c r="H50" s="9"/>
      <c r="I50" s="9"/>
      <c r="J50" s="11">
        <v>18</v>
      </c>
      <c r="K50" s="9"/>
    </row>
    <row r="51" ht="17" customHeight="1">
      <c r="A51" s="67">
        <v>42894</v>
      </c>
      <c r="B51" s="9"/>
      <c r="C51" s="9"/>
      <c r="D51" s="9"/>
      <c r="E51" t="s" s="10">
        <v>568</v>
      </c>
      <c r="F51" t="s" s="10">
        <v>577</v>
      </c>
      <c r="G51" t="s" s="10">
        <v>190</v>
      </c>
      <c r="H51" s="9"/>
      <c r="I51" s="9"/>
      <c r="J51" s="11">
        <v>120</v>
      </c>
      <c r="K51" t="s" s="10">
        <v>412</v>
      </c>
    </row>
    <row r="52" ht="17" customHeight="1">
      <c r="A52" s="67">
        <v>42894</v>
      </c>
      <c r="B52" s="9"/>
      <c r="C52" s="9"/>
      <c r="D52" s="9"/>
      <c r="E52" t="s" s="10">
        <v>541</v>
      </c>
      <c r="F52" t="s" s="10">
        <v>578</v>
      </c>
      <c r="G52" t="s" s="10">
        <v>190</v>
      </c>
      <c r="H52" s="9"/>
      <c r="I52" s="9"/>
      <c r="J52" s="11">
        <v>4049.15</v>
      </c>
      <c r="K52" s="9"/>
    </row>
    <row r="53" ht="17" customHeight="1">
      <c r="A53" s="67">
        <v>42894</v>
      </c>
      <c r="B53" s="9"/>
      <c r="C53" s="9"/>
      <c r="D53" s="9"/>
      <c r="E53" t="s" s="10">
        <v>407</v>
      </c>
      <c r="F53" t="s" s="10">
        <v>408</v>
      </c>
      <c r="G53" t="s" s="10">
        <v>190</v>
      </c>
      <c r="H53" s="9"/>
      <c r="I53" s="9"/>
      <c r="J53" s="11">
        <v>172</v>
      </c>
      <c r="K53" s="9"/>
    </row>
    <row r="54" ht="17" customHeight="1">
      <c r="A54" s="67">
        <v>42894</v>
      </c>
      <c r="B54" s="9"/>
      <c r="C54" s="9"/>
      <c r="D54" s="9"/>
      <c r="E54" t="s" s="10">
        <v>527</v>
      </c>
      <c r="F54" t="s" s="10">
        <v>579</v>
      </c>
      <c r="G54" t="s" s="10">
        <v>190</v>
      </c>
      <c r="H54" s="9"/>
      <c r="I54" s="9"/>
      <c r="J54" s="11">
        <v>14.85</v>
      </c>
      <c r="K54" s="9"/>
    </row>
    <row r="55" ht="17" customHeight="1">
      <c r="A55" s="67">
        <v>42895</v>
      </c>
      <c r="B55" s="9"/>
      <c r="C55" s="9"/>
      <c r="D55" s="9"/>
      <c r="E55" t="s" s="10">
        <v>525</v>
      </c>
      <c r="F55" t="s" s="10">
        <v>425</v>
      </c>
      <c r="G55" t="s" s="10">
        <v>190</v>
      </c>
      <c r="H55" s="9"/>
      <c r="I55" s="9"/>
      <c r="J55" s="11">
        <v>84.45</v>
      </c>
      <c r="K55" s="9"/>
    </row>
    <row r="56" ht="17" customHeight="1">
      <c r="A56" s="67">
        <v>42895</v>
      </c>
      <c r="B56" s="9"/>
      <c r="C56" s="9"/>
      <c r="D56" s="9"/>
      <c r="E56" t="s" s="10">
        <v>525</v>
      </c>
      <c r="F56" t="s" s="10">
        <v>425</v>
      </c>
      <c r="G56" t="s" s="10">
        <v>190</v>
      </c>
      <c r="H56" s="9"/>
      <c r="I56" s="9"/>
      <c r="J56" s="11">
        <v>102.85</v>
      </c>
      <c r="K56" s="9"/>
    </row>
    <row r="57" ht="17" customHeight="1">
      <c r="A57" s="67">
        <v>42895</v>
      </c>
      <c r="B57" s="9"/>
      <c r="C57" s="9"/>
      <c r="D57" s="9"/>
      <c r="E57" t="s" s="10">
        <v>527</v>
      </c>
      <c r="F57" t="s" s="10">
        <v>394</v>
      </c>
      <c r="G57" t="s" s="10">
        <v>190</v>
      </c>
      <c r="H57" s="9"/>
      <c r="I57" s="9"/>
      <c r="J57" s="11">
        <v>12.15</v>
      </c>
      <c r="K57" s="9"/>
    </row>
    <row r="58" ht="17" customHeight="1">
      <c r="A58" s="67">
        <v>42895</v>
      </c>
      <c r="B58" s="9"/>
      <c r="C58" s="9"/>
      <c r="D58" s="9"/>
      <c r="E58" t="s" s="10">
        <v>580</v>
      </c>
      <c r="F58" t="s" s="10">
        <v>528</v>
      </c>
      <c r="G58" t="s" s="10">
        <v>190</v>
      </c>
      <c r="H58" s="9"/>
      <c r="I58" s="9"/>
      <c r="J58" s="11">
        <v>17.7</v>
      </c>
      <c r="K58" s="9"/>
    </row>
    <row r="59" ht="17" customHeight="1">
      <c r="A59" s="67">
        <v>42898</v>
      </c>
      <c r="B59" s="9"/>
      <c r="C59" s="9"/>
      <c r="D59" s="9"/>
      <c r="E59" t="s" s="10">
        <v>581</v>
      </c>
      <c r="F59" t="s" s="10">
        <v>582</v>
      </c>
      <c r="G59" t="s" s="10">
        <v>190</v>
      </c>
      <c r="H59" s="9"/>
      <c r="I59" s="9"/>
      <c r="J59" s="11">
        <v>1882.75</v>
      </c>
      <c r="K59" s="9"/>
    </row>
    <row r="60" ht="17" customHeight="1">
      <c r="A60" s="67">
        <v>42898</v>
      </c>
      <c r="B60" s="9"/>
      <c r="C60" s="9"/>
      <c r="D60" s="9"/>
      <c r="E60" t="s" s="10">
        <v>437</v>
      </c>
      <c r="F60" t="s" s="10">
        <v>529</v>
      </c>
      <c r="G60" t="s" s="10">
        <v>160</v>
      </c>
      <c r="H60" s="9"/>
      <c r="I60" s="9"/>
      <c r="J60" s="11">
        <v>33.2</v>
      </c>
      <c r="K60" s="9"/>
    </row>
    <row r="61" ht="17" customHeight="1">
      <c r="A61" s="67">
        <v>42898</v>
      </c>
      <c r="B61" s="9"/>
      <c r="C61" s="9"/>
      <c r="D61" s="9"/>
      <c r="E61" t="s" s="10">
        <v>583</v>
      </c>
      <c r="F61" t="s" s="10">
        <v>584</v>
      </c>
      <c r="G61" t="s" s="10">
        <v>190</v>
      </c>
      <c r="H61" s="9"/>
      <c r="I61" s="9"/>
      <c r="J61" s="11">
        <v>9.699999999999999</v>
      </c>
      <c r="K61" s="9"/>
    </row>
    <row r="62" ht="17" customHeight="1">
      <c r="A62" s="67">
        <v>42898</v>
      </c>
      <c r="B62" s="9"/>
      <c r="C62" s="9"/>
      <c r="D62" s="9"/>
      <c r="E62" t="s" s="10">
        <v>585</v>
      </c>
      <c r="F62" t="s" s="10">
        <v>586</v>
      </c>
      <c r="G62" t="s" s="10">
        <v>190</v>
      </c>
      <c r="H62" s="9"/>
      <c r="I62" s="9"/>
      <c r="J62" s="11">
        <v>67.8</v>
      </c>
      <c r="K62" s="9"/>
    </row>
    <row r="63" ht="17" customHeight="1">
      <c r="A63" s="67">
        <v>42901</v>
      </c>
      <c r="B63" s="9"/>
      <c r="C63" s="9"/>
      <c r="D63" s="9"/>
      <c r="E63" t="s" s="10">
        <v>437</v>
      </c>
      <c r="F63" t="s" s="10">
        <v>529</v>
      </c>
      <c r="G63" t="s" s="10">
        <v>160</v>
      </c>
      <c r="H63" s="9"/>
      <c r="I63" s="9"/>
      <c r="J63" s="11">
        <v>30.6</v>
      </c>
      <c r="K63" s="9"/>
    </row>
    <row r="64" ht="17" customHeight="1">
      <c r="A64" s="67">
        <v>42901</v>
      </c>
      <c r="B64" s="9"/>
      <c r="C64" s="9"/>
      <c r="D64" s="9"/>
      <c r="E64" t="s" s="10">
        <v>587</v>
      </c>
      <c r="F64" t="s" s="10">
        <v>588</v>
      </c>
      <c r="G64" t="s" s="10">
        <v>190</v>
      </c>
      <c r="H64" s="9"/>
      <c r="I64" s="9"/>
      <c r="J64" s="11">
        <v>55.5</v>
      </c>
      <c r="K64" s="9"/>
    </row>
    <row r="65" ht="17" customHeight="1">
      <c r="A65" s="67">
        <v>42902</v>
      </c>
      <c r="B65" s="9"/>
      <c r="C65" s="9"/>
      <c r="D65" s="9"/>
      <c r="E65" t="s" s="10">
        <v>545</v>
      </c>
      <c r="F65" t="s" s="10">
        <v>589</v>
      </c>
      <c r="G65" t="s" s="10">
        <v>190</v>
      </c>
      <c r="H65" s="9"/>
      <c r="I65" s="9"/>
      <c r="J65" s="11">
        <v>19.9</v>
      </c>
      <c r="K65" s="9"/>
    </row>
    <row r="66" ht="17" customHeight="1">
      <c r="A66" s="67">
        <v>42902</v>
      </c>
      <c r="B66" s="9"/>
      <c r="C66" s="9"/>
      <c r="D66" s="9"/>
      <c r="E66" t="s" s="10">
        <v>541</v>
      </c>
      <c r="F66" t="s" s="10">
        <v>590</v>
      </c>
      <c r="G66" t="s" s="10">
        <v>190</v>
      </c>
      <c r="H66" s="9"/>
      <c r="I66" s="9"/>
      <c r="J66" s="11">
        <v>821.75</v>
      </c>
      <c r="K66" s="9"/>
    </row>
    <row r="67" ht="17" customHeight="1">
      <c r="A67" s="67">
        <v>42902</v>
      </c>
      <c r="B67" s="9"/>
      <c r="C67" s="9"/>
      <c r="D67" s="9"/>
      <c r="E67" t="s" s="10">
        <v>525</v>
      </c>
      <c r="F67" t="s" s="10">
        <v>591</v>
      </c>
      <c r="G67" t="s" s="10">
        <v>190</v>
      </c>
      <c r="H67" s="9"/>
      <c r="I67" s="9"/>
      <c r="J67" s="11">
        <v>16.45</v>
      </c>
      <c r="K67" s="9"/>
    </row>
    <row r="68" ht="17" customHeight="1">
      <c r="A68" s="67">
        <v>42907</v>
      </c>
      <c r="B68" s="9"/>
      <c r="C68" s="9"/>
      <c r="D68" s="9"/>
      <c r="E68" t="s" s="10">
        <v>592</v>
      </c>
      <c r="F68" t="s" s="10">
        <v>593</v>
      </c>
      <c r="G68" t="s" s="10">
        <v>190</v>
      </c>
      <c r="H68" s="9"/>
      <c r="I68" s="9"/>
      <c r="J68" s="11">
        <v>81.75</v>
      </c>
      <c r="K68" s="9"/>
    </row>
    <row r="69" ht="17" customHeight="1">
      <c r="A69" s="67">
        <v>42907</v>
      </c>
      <c r="B69" s="9"/>
      <c r="C69" s="9"/>
      <c r="D69" s="9"/>
      <c r="E69" t="s" s="10">
        <v>407</v>
      </c>
      <c r="F69" t="s" s="10">
        <v>594</v>
      </c>
      <c r="G69" t="s" s="10">
        <v>190</v>
      </c>
      <c r="H69" s="9"/>
      <c r="I69" s="9"/>
      <c r="J69" s="11">
        <v>107</v>
      </c>
      <c r="K69" s="9"/>
    </row>
    <row r="70" ht="17" customHeight="1">
      <c r="A70" s="67">
        <v>42908</v>
      </c>
      <c r="B70" s="9"/>
      <c r="C70" s="9"/>
      <c r="D70" s="9"/>
      <c r="E70" t="s" s="10">
        <v>525</v>
      </c>
      <c r="F70" t="s" s="10">
        <v>595</v>
      </c>
      <c r="G70" t="s" s="10">
        <v>190</v>
      </c>
      <c r="H70" s="9"/>
      <c r="I70" s="9"/>
      <c r="J70" s="11">
        <v>6</v>
      </c>
      <c r="K70" s="9"/>
    </row>
    <row r="71" ht="17" customHeight="1">
      <c r="A71" s="67">
        <v>42909</v>
      </c>
      <c r="B71" s="9"/>
      <c r="C71" s="9"/>
      <c r="D71" s="9"/>
      <c r="E71" t="s" s="10">
        <v>525</v>
      </c>
      <c r="F71" t="s" s="10">
        <v>596</v>
      </c>
      <c r="G71" t="s" s="10">
        <v>190</v>
      </c>
      <c r="H71" s="9"/>
      <c r="I71" s="9"/>
      <c r="J71" s="11">
        <v>90.40000000000001</v>
      </c>
      <c r="K71" s="9"/>
    </row>
    <row r="72" ht="17" customHeight="1">
      <c r="A72" s="67">
        <v>42910</v>
      </c>
      <c r="B72" s="9"/>
      <c r="C72" s="9"/>
      <c r="D72" s="9"/>
      <c r="E72" t="s" s="10">
        <v>525</v>
      </c>
      <c r="F72" t="s" s="10">
        <v>425</v>
      </c>
      <c r="G72" t="s" s="10">
        <v>190</v>
      </c>
      <c r="H72" s="9"/>
      <c r="I72" s="9"/>
      <c r="J72" s="11">
        <v>388.7</v>
      </c>
      <c r="K72" s="9"/>
    </row>
    <row r="73" ht="17" customHeight="1">
      <c r="A73" s="67">
        <v>42910</v>
      </c>
      <c r="B73" s="9"/>
      <c r="C73" s="9"/>
      <c r="D73" s="9"/>
      <c r="E73" t="s" s="10">
        <v>525</v>
      </c>
      <c r="F73" t="s" s="10">
        <v>597</v>
      </c>
      <c r="G73" t="s" s="10">
        <v>190</v>
      </c>
      <c r="H73" s="9"/>
      <c r="I73" s="9"/>
      <c r="J73" s="11">
        <v>47.8</v>
      </c>
      <c r="K73" s="9"/>
    </row>
    <row r="74" ht="17" customHeight="1">
      <c r="A74" s="67">
        <v>42910</v>
      </c>
      <c r="B74" s="9"/>
      <c r="C74" s="9"/>
      <c r="D74" s="9"/>
      <c r="E74" t="s" s="10">
        <v>532</v>
      </c>
      <c r="F74" t="s" s="10">
        <v>598</v>
      </c>
      <c r="G74" t="s" s="10">
        <v>190</v>
      </c>
      <c r="H74" s="9"/>
      <c r="I74" s="9"/>
      <c r="J74" s="11">
        <v>200</v>
      </c>
      <c r="K74" t="s" s="10">
        <v>412</v>
      </c>
    </row>
    <row r="75" ht="17" customHeight="1">
      <c r="A75" s="67">
        <v>42915</v>
      </c>
      <c r="B75" s="9"/>
      <c r="C75" s="9"/>
      <c r="D75" s="9"/>
      <c r="E75" t="s" s="10">
        <v>527</v>
      </c>
      <c r="F75" t="s" s="10">
        <v>579</v>
      </c>
      <c r="G75" t="s" s="10">
        <v>190</v>
      </c>
      <c r="H75" s="9"/>
      <c r="I75" s="9"/>
      <c r="J75" s="11">
        <v>10</v>
      </c>
      <c r="K75" s="9"/>
    </row>
    <row r="76" ht="17" customHeight="1">
      <c r="A76" s="67">
        <v>42919</v>
      </c>
      <c r="B76" s="9"/>
      <c r="C76" s="9"/>
      <c r="D76" s="9"/>
      <c r="E76" t="s" s="10">
        <v>276</v>
      </c>
      <c r="F76" t="s" s="10">
        <v>599</v>
      </c>
      <c r="G76" t="s" s="10">
        <v>190</v>
      </c>
      <c r="H76" s="9"/>
      <c r="I76" s="9"/>
      <c r="J76" s="11">
        <v>50</v>
      </c>
      <c r="K76" s="9"/>
    </row>
    <row r="77" ht="17" customHeight="1">
      <c r="A77" s="67">
        <v>42920</v>
      </c>
      <c r="B77" s="9"/>
      <c r="C77" s="9"/>
      <c r="D77" s="9"/>
      <c r="E77" t="s" s="10">
        <v>437</v>
      </c>
      <c r="F77" t="s" s="10">
        <v>579</v>
      </c>
      <c r="G77" t="s" s="10">
        <v>190</v>
      </c>
      <c r="H77" s="9"/>
      <c r="I77" s="9"/>
      <c r="J77" s="11">
        <v>16</v>
      </c>
      <c r="K77" s="9"/>
    </row>
    <row r="78" ht="17" customHeight="1">
      <c r="A78" s="67">
        <v>42921</v>
      </c>
      <c r="B78" s="9"/>
      <c r="C78" s="9"/>
      <c r="D78" s="9"/>
      <c r="E78" t="s" s="10">
        <v>437</v>
      </c>
      <c r="F78" t="s" s="10">
        <v>579</v>
      </c>
      <c r="G78" t="s" s="10">
        <v>190</v>
      </c>
      <c r="H78" s="9"/>
      <c r="I78" s="9"/>
      <c r="J78" s="11">
        <v>19.5</v>
      </c>
      <c r="K78" s="9"/>
    </row>
    <row r="79" ht="17" customHeight="1">
      <c r="A79" s="67">
        <v>42921</v>
      </c>
      <c r="B79" s="9"/>
      <c r="C79" s="9"/>
      <c r="D79" s="9"/>
      <c r="E79" t="s" s="10">
        <v>316</v>
      </c>
      <c r="F79" t="s" s="10">
        <v>409</v>
      </c>
      <c r="G79" t="s" s="10">
        <v>190</v>
      </c>
      <c r="H79" s="9"/>
      <c r="I79" s="9"/>
      <c r="J79" s="11">
        <v>2</v>
      </c>
      <c r="K79" s="9"/>
    </row>
    <row r="80" ht="17" customHeight="1">
      <c r="A80" s="67">
        <v>42921</v>
      </c>
      <c r="B80" s="9"/>
      <c r="C80" s="9"/>
      <c r="D80" s="9"/>
      <c r="E80" t="s" s="10">
        <v>316</v>
      </c>
      <c r="F80" t="s" s="10">
        <v>409</v>
      </c>
      <c r="G80" t="s" s="10">
        <v>190</v>
      </c>
      <c r="H80" s="9"/>
      <c r="I80" s="9"/>
      <c r="J80" s="11">
        <v>19</v>
      </c>
      <c r="K80" s="9"/>
    </row>
    <row r="81" ht="17" customHeight="1">
      <c r="A81" s="67">
        <v>42923</v>
      </c>
      <c r="B81" s="9"/>
      <c r="C81" s="9"/>
      <c r="D81" s="9"/>
      <c r="E81" t="s" s="10">
        <v>437</v>
      </c>
      <c r="F81" t="s" s="10">
        <v>579</v>
      </c>
      <c r="G81" t="s" s="10">
        <v>190</v>
      </c>
      <c r="H81" s="9"/>
      <c r="I81" s="9"/>
      <c r="J81" s="11">
        <v>13</v>
      </c>
      <c r="K81" s="9"/>
    </row>
    <row r="82" ht="17" customHeight="1">
      <c r="A82" s="67">
        <v>42923</v>
      </c>
      <c r="B82" s="9"/>
      <c r="C82" s="9"/>
      <c r="D82" s="9"/>
      <c r="E82" t="s" s="10">
        <v>527</v>
      </c>
      <c r="F82" t="s" s="10">
        <v>579</v>
      </c>
      <c r="G82" t="s" s="10">
        <v>190</v>
      </c>
      <c r="H82" s="9"/>
      <c r="I82" s="9"/>
      <c r="J82" s="11">
        <v>9.1</v>
      </c>
      <c r="K82" s="9"/>
    </row>
    <row r="83" ht="17" customHeight="1">
      <c r="A83" s="67">
        <v>42924</v>
      </c>
      <c r="B83" s="9"/>
      <c r="C83" s="9"/>
      <c r="D83" s="9"/>
      <c r="E83" t="s" s="10">
        <v>600</v>
      </c>
      <c r="F83" t="s" s="10">
        <v>601</v>
      </c>
      <c r="G83" t="s" s="10">
        <v>190</v>
      </c>
      <c r="H83" s="9"/>
      <c r="I83" s="9"/>
      <c r="J83" s="11">
        <v>30</v>
      </c>
      <c r="K83" s="9"/>
    </row>
    <row r="84" ht="17" customHeight="1">
      <c r="A84" s="67">
        <v>42924</v>
      </c>
      <c r="B84" s="9"/>
      <c r="C84" s="9"/>
      <c r="D84" s="9"/>
      <c r="E84" t="s" s="10">
        <v>437</v>
      </c>
      <c r="F84" t="s" s="10">
        <v>579</v>
      </c>
      <c r="G84" t="s" s="10">
        <v>190</v>
      </c>
      <c r="H84" s="9"/>
      <c r="I84" s="9"/>
      <c r="J84" s="11">
        <v>16.5</v>
      </c>
      <c r="K84" s="9"/>
    </row>
    <row r="85" ht="17" customHeight="1">
      <c r="A85" s="67">
        <v>42924</v>
      </c>
      <c r="B85" s="9"/>
      <c r="C85" s="9"/>
      <c r="D85" s="9"/>
      <c r="E85" t="s" s="10">
        <v>541</v>
      </c>
      <c r="F85" t="s" s="10">
        <v>449</v>
      </c>
      <c r="G85" t="s" s="10">
        <v>190</v>
      </c>
      <c r="H85" s="9"/>
      <c r="I85" s="9"/>
      <c r="J85" s="11">
        <v>103.9</v>
      </c>
      <c r="K85" s="9"/>
    </row>
    <row r="86" ht="17" customHeight="1">
      <c r="A86" s="67">
        <v>42924</v>
      </c>
      <c r="B86" s="9"/>
      <c r="C86" s="9"/>
      <c r="D86" s="9"/>
      <c r="E86" t="s" s="10">
        <v>602</v>
      </c>
      <c r="F86" t="s" s="10">
        <v>603</v>
      </c>
      <c r="G86" t="s" s="10">
        <v>190</v>
      </c>
      <c r="H86" t="s" s="10">
        <v>604</v>
      </c>
      <c r="I86" t="s" s="10">
        <v>605</v>
      </c>
      <c r="J86" s="11">
        <v>248.4</v>
      </c>
      <c r="K86" s="9"/>
    </row>
    <row r="87" ht="17" customHeight="1">
      <c r="A87" s="67">
        <v>42926</v>
      </c>
      <c r="B87" s="9"/>
      <c r="C87" s="9"/>
      <c r="D87" s="9"/>
      <c r="E87" t="s" s="10">
        <v>437</v>
      </c>
      <c r="F87" t="s" s="10">
        <v>394</v>
      </c>
      <c r="G87" t="s" s="10">
        <v>190</v>
      </c>
      <c r="H87" s="9"/>
      <c r="I87" s="9"/>
      <c r="J87" s="11">
        <v>15</v>
      </c>
      <c r="K87" s="9"/>
    </row>
    <row r="88" ht="17" customHeight="1">
      <c r="A88" s="67">
        <v>42926</v>
      </c>
      <c r="B88" s="9"/>
      <c r="C88" s="9"/>
      <c r="D88" s="9"/>
      <c r="E88" t="s" s="10">
        <v>541</v>
      </c>
      <c r="F88" t="s" s="10">
        <v>449</v>
      </c>
      <c r="G88" t="s" s="10">
        <v>190</v>
      </c>
      <c r="H88" s="9"/>
      <c r="I88" s="9"/>
      <c r="J88" s="11">
        <v>37.9</v>
      </c>
      <c r="K88" s="9"/>
    </row>
    <row r="89" ht="17" customHeight="1">
      <c r="A89" s="67">
        <v>42926</v>
      </c>
      <c r="B89" s="9"/>
      <c r="C89" s="9"/>
      <c r="D89" s="9"/>
      <c r="E89" t="s" s="10">
        <v>437</v>
      </c>
      <c r="F89" t="s" s="10">
        <v>394</v>
      </c>
      <c r="G89" t="s" s="10">
        <v>190</v>
      </c>
      <c r="H89" s="9"/>
      <c r="I89" s="9"/>
      <c r="J89" s="11">
        <v>50</v>
      </c>
      <c r="K89" s="9"/>
    </row>
    <row r="90" ht="17" customHeight="1">
      <c r="A90" s="67">
        <v>42927</v>
      </c>
      <c r="B90" s="9"/>
      <c r="C90" s="9"/>
      <c r="D90" s="9"/>
      <c r="E90" t="s" s="10">
        <v>437</v>
      </c>
      <c r="F90" t="s" s="10">
        <v>394</v>
      </c>
      <c r="G90" t="s" s="10">
        <v>190</v>
      </c>
      <c r="H90" s="9"/>
      <c r="I90" s="9"/>
      <c r="J90" s="11">
        <v>50</v>
      </c>
      <c r="K90" s="9"/>
    </row>
    <row r="91" ht="17" customHeight="1">
      <c r="A91" s="67">
        <v>42927</v>
      </c>
      <c r="B91" s="9"/>
      <c r="C91" s="9"/>
      <c r="D91" s="9"/>
      <c r="E91" t="s" s="10">
        <v>316</v>
      </c>
      <c r="F91" t="s" s="10">
        <v>409</v>
      </c>
      <c r="G91" t="s" s="10">
        <v>190</v>
      </c>
      <c r="H91" s="9"/>
      <c r="I91" s="9"/>
      <c r="J91" s="11">
        <v>7</v>
      </c>
      <c r="K91" s="9"/>
    </row>
    <row r="92" ht="17" customHeight="1">
      <c r="A92" s="67">
        <v>42937</v>
      </c>
      <c r="B92" s="9"/>
      <c r="C92" s="9"/>
      <c r="D92" s="9"/>
      <c r="E92" t="s" s="10">
        <v>574</v>
      </c>
      <c r="F92" t="s" s="10">
        <v>606</v>
      </c>
      <c r="G92" t="s" s="10">
        <v>190</v>
      </c>
      <c r="H92" s="9"/>
      <c r="I92" s="9"/>
      <c r="J92" s="11">
        <v>10000</v>
      </c>
      <c r="K92" s="9"/>
    </row>
    <row r="93" ht="17" customHeight="1">
      <c r="A93" s="67">
        <v>42943</v>
      </c>
      <c r="B93" s="9"/>
      <c r="C93" s="9"/>
      <c r="D93" s="9"/>
      <c r="E93" t="s" s="10">
        <v>607</v>
      </c>
      <c r="F93" t="s" s="10">
        <v>608</v>
      </c>
      <c r="G93" t="s" s="10">
        <v>190</v>
      </c>
      <c r="H93" t="s" s="10">
        <v>604</v>
      </c>
      <c r="I93" s="20">
        <v>26.28</v>
      </c>
      <c r="J93" s="11">
        <v>30.75</v>
      </c>
      <c r="K93" s="9"/>
    </row>
    <row r="94" ht="17" customHeight="1">
      <c r="A94" s="67">
        <v>42943</v>
      </c>
      <c r="B94" s="9"/>
      <c r="C94" s="9"/>
      <c r="D94" s="9"/>
      <c r="E94" t="s" s="10">
        <v>609</v>
      </c>
      <c r="F94" t="s" s="10">
        <v>610</v>
      </c>
      <c r="G94" t="s" s="10">
        <v>190</v>
      </c>
      <c r="H94" t="s" s="10">
        <v>604</v>
      </c>
      <c r="I94" s="20">
        <v>153.05</v>
      </c>
      <c r="J94" s="11">
        <v>179.1</v>
      </c>
      <c r="K94" s="9"/>
    </row>
    <row r="95" ht="17" customHeight="1">
      <c r="A95" s="67">
        <v>42943</v>
      </c>
      <c r="B95" s="9"/>
      <c r="C95" s="9"/>
      <c r="D95" s="9"/>
      <c r="E95" t="s" s="10">
        <v>600</v>
      </c>
      <c r="F95" t="s" s="10">
        <v>611</v>
      </c>
      <c r="G95" t="s" s="10">
        <v>190</v>
      </c>
      <c r="H95" s="9"/>
      <c r="I95" s="9"/>
      <c r="J95" s="11">
        <v>2466.8</v>
      </c>
      <c r="K95" s="9"/>
    </row>
    <row r="96" ht="17" customHeight="1">
      <c r="A96" s="67">
        <v>42947</v>
      </c>
      <c r="B96" s="9"/>
      <c r="C96" s="9"/>
      <c r="D96" s="9"/>
      <c r="E96" t="s" s="10">
        <v>525</v>
      </c>
      <c r="F96" t="s" s="10">
        <v>449</v>
      </c>
      <c r="G96" t="s" s="10">
        <v>190</v>
      </c>
      <c r="H96" s="9"/>
      <c r="I96" s="9"/>
      <c r="J96" s="11">
        <v>151.2</v>
      </c>
      <c r="K96" s="9"/>
    </row>
    <row r="97" ht="17" customHeight="1">
      <c r="A97" s="67">
        <v>42949</v>
      </c>
      <c r="B97" s="9"/>
      <c r="C97" s="9"/>
      <c r="D97" s="9"/>
      <c r="E97" t="s" s="10">
        <v>612</v>
      </c>
      <c r="F97" t="s" s="10">
        <v>613</v>
      </c>
      <c r="G97" t="s" s="10">
        <v>190</v>
      </c>
      <c r="H97" s="9"/>
      <c r="I97" s="9"/>
      <c r="J97" s="11">
        <v>2368</v>
      </c>
      <c r="K97" s="9"/>
    </row>
    <row r="98" ht="17" customHeight="1">
      <c r="A98" s="67">
        <v>42950</v>
      </c>
      <c r="B98" s="9"/>
      <c r="C98" s="9"/>
      <c r="D98" s="9"/>
      <c r="E98" t="s" s="10">
        <v>527</v>
      </c>
      <c r="F98" t="s" s="10">
        <v>536</v>
      </c>
      <c r="G98" t="s" s="10">
        <v>190</v>
      </c>
      <c r="H98" s="9"/>
      <c r="I98" s="9"/>
      <c r="J98" s="11">
        <v>7.05</v>
      </c>
      <c r="K98" s="9"/>
    </row>
    <row r="99" ht="17" customHeight="1">
      <c r="A99" s="67">
        <v>42950</v>
      </c>
      <c r="B99" s="9"/>
      <c r="C99" s="9"/>
      <c r="D99" s="9"/>
      <c r="E99" t="s" s="10">
        <v>437</v>
      </c>
      <c r="F99" t="s" s="10">
        <v>394</v>
      </c>
      <c r="G99" t="s" s="10">
        <v>190</v>
      </c>
      <c r="H99" s="9"/>
      <c r="I99" s="9"/>
      <c r="J99" s="11">
        <v>30.6</v>
      </c>
      <c r="K99" s="9"/>
    </row>
    <row r="100" ht="17" customHeight="1">
      <c r="A100" s="67">
        <v>42950</v>
      </c>
      <c r="B100" s="9"/>
      <c r="C100" s="9"/>
      <c r="D100" s="9"/>
      <c r="E100" t="s" s="10">
        <v>614</v>
      </c>
      <c r="F100" t="s" s="10">
        <v>615</v>
      </c>
      <c r="G100" t="s" s="10">
        <v>190</v>
      </c>
      <c r="H100" s="9"/>
      <c r="I100" s="9"/>
      <c r="J100" s="11">
        <v>30</v>
      </c>
      <c r="K100" s="9"/>
    </row>
    <row r="101" ht="17" customHeight="1">
      <c r="A101" s="67">
        <v>42951</v>
      </c>
      <c r="B101" s="9"/>
      <c r="C101" s="9"/>
      <c r="D101" s="9"/>
      <c r="E101" t="s" s="10">
        <v>616</v>
      </c>
      <c r="F101" t="s" s="10">
        <v>617</v>
      </c>
      <c r="G101" t="s" s="10">
        <v>190</v>
      </c>
      <c r="H101" s="9"/>
      <c r="I101" s="9"/>
      <c r="J101" s="11">
        <v>100</v>
      </c>
      <c r="K101" s="9"/>
    </row>
    <row r="102" ht="17" customHeight="1">
      <c r="A102" s="67">
        <v>42951</v>
      </c>
      <c r="B102" s="9"/>
      <c r="C102" s="9"/>
      <c r="D102" s="9"/>
      <c r="E102" t="s" s="10">
        <v>580</v>
      </c>
      <c r="F102" t="s" s="10">
        <v>394</v>
      </c>
      <c r="G102" t="s" s="10">
        <v>190</v>
      </c>
      <c r="H102" s="9"/>
      <c r="I102" s="9"/>
      <c r="J102" s="11">
        <v>6.7</v>
      </c>
      <c r="K102" s="9"/>
    </row>
    <row r="103" ht="17" customHeight="1">
      <c r="A103" s="67">
        <v>42951</v>
      </c>
      <c r="B103" s="9"/>
      <c r="C103" s="9"/>
      <c r="D103" s="9"/>
      <c r="E103" t="s" s="10">
        <v>527</v>
      </c>
      <c r="F103" t="s" s="10">
        <v>394</v>
      </c>
      <c r="G103" t="s" s="10">
        <v>190</v>
      </c>
      <c r="H103" s="9"/>
      <c r="I103" s="9"/>
      <c r="J103" s="11">
        <v>8.6</v>
      </c>
      <c r="K103" s="9"/>
    </row>
    <row r="104" ht="17" customHeight="1">
      <c r="A104" s="67">
        <v>42951</v>
      </c>
      <c r="B104" s="9"/>
      <c r="C104" s="9"/>
      <c r="D104" s="9"/>
      <c r="E104" t="s" s="10">
        <v>444</v>
      </c>
      <c r="F104" t="s" s="10">
        <v>394</v>
      </c>
      <c r="G104" t="s" s="10">
        <v>190</v>
      </c>
      <c r="H104" s="9"/>
      <c r="I104" s="9"/>
      <c r="J104" s="11">
        <v>8.800000000000001</v>
      </c>
      <c r="K104" s="9"/>
    </row>
    <row r="105" ht="17" customHeight="1">
      <c r="A105" s="67">
        <v>42954</v>
      </c>
      <c r="B105" s="9"/>
      <c r="C105" s="9"/>
      <c r="D105" s="9"/>
      <c r="E105" t="s" s="10">
        <v>303</v>
      </c>
      <c r="F105" t="s" s="10">
        <v>618</v>
      </c>
      <c r="G105" t="s" s="10">
        <v>190</v>
      </c>
      <c r="H105" s="9"/>
      <c r="I105" s="9"/>
      <c r="J105" s="11">
        <v>25.05</v>
      </c>
      <c r="K105" s="9"/>
    </row>
    <row r="106" ht="17" customHeight="1">
      <c r="A106" s="67">
        <v>42954</v>
      </c>
      <c r="B106" s="9"/>
      <c r="C106" s="9"/>
      <c r="D106" s="9"/>
      <c r="E106" t="s" s="10">
        <v>619</v>
      </c>
      <c r="F106" t="s" s="10">
        <v>620</v>
      </c>
      <c r="G106" t="s" s="10">
        <v>190</v>
      </c>
      <c r="H106" s="9"/>
      <c r="I106" s="9"/>
      <c r="J106" s="11">
        <v>645.4</v>
      </c>
      <c r="K106" s="9"/>
    </row>
    <row r="107" ht="17" customHeight="1">
      <c r="A107" s="67">
        <v>42954</v>
      </c>
      <c r="B107" s="9"/>
      <c r="C107" s="9"/>
      <c r="D107" s="9"/>
      <c r="E107" t="s" s="10">
        <v>574</v>
      </c>
      <c r="F107" t="s" s="10">
        <v>621</v>
      </c>
      <c r="G107" t="s" s="10">
        <v>190</v>
      </c>
      <c r="H107" s="9"/>
      <c r="I107" s="9"/>
      <c r="J107" s="11">
        <v>4320.35</v>
      </c>
      <c r="K107" s="9"/>
    </row>
    <row r="108" ht="17" customHeight="1">
      <c r="A108" s="67">
        <v>42954</v>
      </c>
      <c r="B108" s="9"/>
      <c r="C108" s="9"/>
      <c r="D108" s="9"/>
      <c r="E108" t="s" s="10">
        <v>622</v>
      </c>
      <c r="F108" t="s" s="10">
        <v>461</v>
      </c>
      <c r="G108" t="s" s="10">
        <v>190</v>
      </c>
      <c r="H108" s="9"/>
      <c r="I108" s="9"/>
      <c r="J108" s="11">
        <v>600</v>
      </c>
      <c r="K108" s="9"/>
    </row>
    <row r="109" ht="17" customHeight="1">
      <c r="A109" s="67">
        <v>42963</v>
      </c>
      <c r="B109" s="9"/>
      <c r="C109" s="9"/>
      <c r="D109" s="9"/>
      <c r="E109" t="s" s="10">
        <v>623</v>
      </c>
      <c r="F109" t="s" s="10">
        <v>624</v>
      </c>
      <c r="G109" t="s" s="10">
        <v>192</v>
      </c>
      <c r="H109" s="9"/>
      <c r="I109" s="9"/>
      <c r="J109" s="11">
        <v>2500</v>
      </c>
      <c r="K109" s="9"/>
    </row>
    <row r="110" ht="17" customHeight="1">
      <c r="A110" s="67">
        <v>42972</v>
      </c>
      <c r="B110" s="9"/>
      <c r="C110" s="9"/>
      <c r="D110" s="9"/>
      <c r="E110" t="s" s="10">
        <v>625</v>
      </c>
      <c r="F110" t="s" s="10">
        <v>345</v>
      </c>
      <c r="G110" t="s" s="10">
        <v>190</v>
      </c>
      <c r="H110" s="9"/>
      <c r="I110" s="9"/>
      <c r="J110" s="11">
        <v>4433.2</v>
      </c>
      <c r="K110" s="9"/>
    </row>
    <row r="111" ht="17" customHeight="1">
      <c r="A111" s="67">
        <v>42972</v>
      </c>
      <c r="B111" s="9"/>
      <c r="C111" s="9"/>
      <c r="D111" s="9"/>
      <c r="E111" t="s" s="10">
        <v>574</v>
      </c>
      <c r="F111" t="s" s="10">
        <v>626</v>
      </c>
      <c r="G111" t="s" s="10">
        <v>190</v>
      </c>
      <c r="H111" s="9"/>
      <c r="I111" s="9"/>
      <c r="J111" s="11">
        <v>1296</v>
      </c>
      <c r="K111" s="9"/>
    </row>
    <row r="112" ht="17" customHeight="1">
      <c r="A112" s="67">
        <v>42982</v>
      </c>
      <c r="B112" s="9"/>
      <c r="C112" s="9"/>
      <c r="D112" s="9"/>
      <c r="E112" t="s" s="10">
        <v>469</v>
      </c>
      <c r="F112" t="s" s="10">
        <v>627</v>
      </c>
      <c r="G112" t="s" s="10">
        <v>190</v>
      </c>
      <c r="H112" s="9"/>
      <c r="I112" s="9"/>
      <c r="J112" s="11">
        <v>8367.15</v>
      </c>
      <c r="K112" s="9"/>
    </row>
    <row r="113" ht="17" customHeight="1">
      <c r="A113" s="67">
        <v>42986</v>
      </c>
      <c r="B113" s="9"/>
      <c r="C113" s="9"/>
      <c r="D113" s="9"/>
      <c r="E113" t="s" s="10">
        <v>585</v>
      </c>
      <c r="F113" t="s" s="10">
        <v>628</v>
      </c>
      <c r="G113" t="s" s="10">
        <v>190</v>
      </c>
      <c r="H113" s="9"/>
      <c r="I113" s="9"/>
      <c r="J113" s="11">
        <v>699</v>
      </c>
      <c r="K113" s="9"/>
    </row>
    <row r="114" ht="17" customHeight="1">
      <c r="A114" s="67">
        <v>42993</v>
      </c>
      <c r="B114" s="9"/>
      <c r="C114" s="9"/>
      <c r="D114" s="9"/>
      <c r="E114" t="s" s="10">
        <v>303</v>
      </c>
      <c r="F114" t="s" s="10">
        <v>629</v>
      </c>
      <c r="G114" t="s" s="10">
        <v>190</v>
      </c>
      <c r="H114" s="9"/>
      <c r="I114" s="9"/>
      <c r="J114" s="11">
        <v>32.75</v>
      </c>
      <c r="K114" s="9"/>
    </row>
    <row r="115" ht="17" customHeight="1">
      <c r="A115" s="67">
        <v>42993</v>
      </c>
      <c r="B115" s="9"/>
      <c r="C115" s="9"/>
      <c r="D115" s="9"/>
      <c r="E115" t="s" s="10">
        <v>447</v>
      </c>
      <c r="F115" t="s" s="10">
        <v>630</v>
      </c>
      <c r="G115" t="s" s="10">
        <v>190</v>
      </c>
      <c r="H115" s="9"/>
      <c r="I115" s="9"/>
      <c r="J115" s="11">
        <v>600</v>
      </c>
      <c r="K115" t="s" s="10">
        <v>471</v>
      </c>
    </row>
    <row r="116" ht="16" customHeight="1">
      <c r="A116" s="67">
        <v>43108</v>
      </c>
      <c r="B116" s="9"/>
      <c r="C116" s="9"/>
      <c r="D116" s="9"/>
      <c r="E116" t="s" s="10">
        <v>447</v>
      </c>
      <c r="F116" t="s" s="10">
        <v>474</v>
      </c>
      <c r="G116" t="s" s="10">
        <v>190</v>
      </c>
      <c r="H116" s="9"/>
      <c r="I116" s="9"/>
      <c r="J116" s="11">
        <v>598.5</v>
      </c>
      <c r="K116" t="s" s="10">
        <v>471</v>
      </c>
    </row>
    <row r="117" ht="17" customHeight="1">
      <c r="A117" s="67"/>
      <c r="B117" s="9"/>
      <c r="C117" s="9"/>
      <c r="D117" s="9"/>
      <c r="E117" s="9"/>
      <c r="F117" s="9"/>
      <c r="G117" s="9"/>
      <c r="H117" s="9"/>
      <c r="I117" s="9"/>
      <c r="J117" s="11"/>
      <c r="K117" s="9"/>
    </row>
    <row r="118" ht="17" customHeight="1">
      <c r="A118" t="s" s="12">
        <v>484</v>
      </c>
      <c r="B118" s="23"/>
      <c r="C118" s="23"/>
      <c r="D118" s="23"/>
      <c r="E118" s="23"/>
      <c r="F118" s="23"/>
      <c r="G118" s="23"/>
      <c r="H118" s="23"/>
      <c r="I118" s="23"/>
      <c r="J118" s="13">
        <f>SUM(J4:J117)</f>
        <v>60375.25</v>
      </c>
      <c r="K118" s="9"/>
    </row>
    <row r="119" ht="17" customHeight="1">
      <c r="A119" s="9"/>
      <c r="B119" s="9"/>
      <c r="C119" s="9"/>
      <c r="D119" s="9"/>
      <c r="E119" s="9"/>
      <c r="F119" s="9"/>
      <c r="G119" s="9"/>
      <c r="H119" s="9"/>
      <c r="I119" s="9"/>
      <c r="J119" s="11"/>
      <c r="K119" s="9"/>
    </row>
    <row r="120" ht="18" customHeight="1">
      <c r="A120" t="s" s="7">
        <v>373</v>
      </c>
      <c r="B120" s="9"/>
      <c r="C120" s="9"/>
      <c r="D120" s="9"/>
      <c r="E120" s="9"/>
      <c r="F120" s="9"/>
      <c r="G120" s="9"/>
      <c r="H120" s="9"/>
      <c r="I120" s="9"/>
      <c r="J120" s="11"/>
      <c r="K120" s="9"/>
    </row>
    <row r="121" ht="17" customHeight="1">
      <c r="A121" s="67">
        <v>42830</v>
      </c>
      <c r="B121" s="73">
        <v>1.708333333333333</v>
      </c>
      <c r="C121" s="20">
        <v>1</v>
      </c>
      <c r="D121" s="20">
        <v>2</v>
      </c>
      <c r="E121" t="s" s="10">
        <v>374</v>
      </c>
      <c r="F121" t="s" s="10">
        <v>631</v>
      </c>
      <c r="G121" t="s" s="10">
        <v>632</v>
      </c>
      <c r="H121" s="20">
        <v>4</v>
      </c>
      <c r="I121" s="20">
        <v>30</v>
      </c>
      <c r="J121" s="11">
        <f>H121*$E$183+I121*$E$184</f>
        <v>361</v>
      </c>
      <c r="K121" s="9"/>
    </row>
    <row r="122" ht="17" customHeight="1">
      <c r="A122" s="67">
        <v>42835</v>
      </c>
      <c r="B122" s="73">
        <v>1.458333333333333</v>
      </c>
      <c r="C122" s="20">
        <v>1</v>
      </c>
      <c r="D122" s="20">
        <v>1</v>
      </c>
      <c r="E122" t="s" s="10">
        <v>487</v>
      </c>
      <c r="F122" t="s" s="10">
        <v>633</v>
      </c>
      <c r="G122" t="s" s="10">
        <v>632</v>
      </c>
      <c r="H122" s="20">
        <v>2</v>
      </c>
      <c r="I122" s="20">
        <v>30</v>
      </c>
      <c r="J122" s="11">
        <f>H122*$E$183+I122*$E$184</f>
        <v>191</v>
      </c>
      <c r="K122" s="9"/>
    </row>
    <row r="123" ht="17" customHeight="1">
      <c r="A123" s="67">
        <v>42806</v>
      </c>
      <c r="B123" s="73">
        <v>1.583333333333333</v>
      </c>
      <c r="C123" s="20">
        <v>1</v>
      </c>
      <c r="D123" s="20">
        <v>1</v>
      </c>
      <c r="E123" t="s" s="10">
        <v>487</v>
      </c>
      <c r="F123" t="s" s="10">
        <v>633</v>
      </c>
      <c r="G123" t="s" s="10">
        <v>632</v>
      </c>
      <c r="H123" s="20">
        <v>2</v>
      </c>
      <c r="I123" s="20">
        <v>30</v>
      </c>
      <c r="J123" s="11">
        <f>H123*$E$183+I123*$E$184</f>
        <v>191</v>
      </c>
      <c r="K123" s="9"/>
    </row>
    <row r="124" ht="17" customHeight="1">
      <c r="A124" s="67">
        <v>42838</v>
      </c>
      <c r="B124" s="73">
        <v>1.583333333333333</v>
      </c>
      <c r="C124" s="20">
        <v>1</v>
      </c>
      <c r="D124" s="20">
        <v>1</v>
      </c>
      <c r="E124" t="s" s="10">
        <v>487</v>
      </c>
      <c r="F124" t="s" s="10">
        <v>633</v>
      </c>
      <c r="G124" t="s" s="10">
        <v>632</v>
      </c>
      <c r="H124" s="20">
        <v>2</v>
      </c>
      <c r="I124" s="20">
        <v>30</v>
      </c>
      <c r="J124" s="11">
        <f>H124*$E$183+I124*$E$184</f>
        <v>191</v>
      </c>
      <c r="K124" s="9"/>
    </row>
    <row r="125" ht="17" customHeight="1">
      <c r="A125" s="67">
        <v>42844</v>
      </c>
      <c r="B125" s="73">
        <v>1.5625</v>
      </c>
      <c r="C125" s="20">
        <v>1</v>
      </c>
      <c r="D125" s="20">
        <v>1</v>
      </c>
      <c r="E125" t="s" s="10">
        <v>487</v>
      </c>
      <c r="F125" t="s" s="10">
        <v>633</v>
      </c>
      <c r="G125" t="s" s="10">
        <v>632</v>
      </c>
      <c r="H125" s="20">
        <v>2</v>
      </c>
      <c r="I125" s="20">
        <v>30</v>
      </c>
      <c r="J125" s="11">
        <f>H125*$E$183+I125*$E$184</f>
        <v>191</v>
      </c>
      <c r="K125" s="9"/>
    </row>
    <row r="126" ht="17" customHeight="1">
      <c r="A126" s="67">
        <v>42845</v>
      </c>
      <c r="B126" s="73">
        <v>1.666666666666667</v>
      </c>
      <c r="C126" s="20">
        <v>1</v>
      </c>
      <c r="D126" s="20">
        <v>1</v>
      </c>
      <c r="E126" t="s" s="10">
        <v>487</v>
      </c>
      <c r="F126" t="s" s="10">
        <v>633</v>
      </c>
      <c r="G126" t="s" s="10">
        <v>632</v>
      </c>
      <c r="H126" s="20">
        <v>2</v>
      </c>
      <c r="I126" s="20">
        <v>30</v>
      </c>
      <c r="J126" s="11">
        <f>H126*$E$183+I126*$E$184</f>
        <v>191</v>
      </c>
      <c r="K126" s="9"/>
    </row>
    <row r="127" ht="17" customHeight="1">
      <c r="A127" s="67">
        <v>42854</v>
      </c>
      <c r="B127" s="73">
        <v>1.458333333333333</v>
      </c>
      <c r="C127" s="20">
        <v>2</v>
      </c>
      <c r="D127" s="20">
        <v>2</v>
      </c>
      <c r="E127" t="s" s="10">
        <v>374</v>
      </c>
      <c r="F127" t="s" s="10">
        <v>634</v>
      </c>
      <c r="G127" t="s" s="10">
        <v>632</v>
      </c>
      <c r="H127" s="20">
        <v>6</v>
      </c>
      <c r="I127" s="20">
        <v>30</v>
      </c>
      <c r="J127" s="11">
        <f>H127*$E$183+I127*$E$184</f>
        <v>531</v>
      </c>
      <c r="K127" s="9"/>
    </row>
    <row r="128" ht="17" customHeight="1">
      <c r="A128" s="67">
        <v>42856</v>
      </c>
      <c r="B128" s="73">
        <v>1.416666666666667</v>
      </c>
      <c r="C128" s="20">
        <v>4</v>
      </c>
      <c r="D128" s="20">
        <v>1</v>
      </c>
      <c r="E128" t="s" s="10">
        <v>487</v>
      </c>
      <c r="F128" t="s" s="10">
        <v>635</v>
      </c>
      <c r="G128" t="s" s="10">
        <v>632</v>
      </c>
      <c r="H128" s="20">
        <v>5</v>
      </c>
      <c r="I128" s="20">
        <v>30</v>
      </c>
      <c r="J128" s="11">
        <f>H128*$E$183+I128*$E$184</f>
        <v>446</v>
      </c>
      <c r="K128" s="9"/>
    </row>
    <row r="129" ht="17" customHeight="1">
      <c r="A129" s="67">
        <v>42857</v>
      </c>
      <c r="B129" s="73">
        <v>1.375</v>
      </c>
      <c r="C129" s="20">
        <v>8</v>
      </c>
      <c r="D129" s="20">
        <v>1</v>
      </c>
      <c r="E129" t="s" s="10">
        <v>487</v>
      </c>
      <c r="F129" t="s" s="10">
        <v>636</v>
      </c>
      <c r="G129" t="s" s="10">
        <v>632</v>
      </c>
      <c r="H129" s="20">
        <v>9</v>
      </c>
      <c r="I129" s="20">
        <v>30</v>
      </c>
      <c r="J129" s="11">
        <f>H129*$E$183+I129*$E$184</f>
        <v>786</v>
      </c>
      <c r="K129" s="9"/>
    </row>
    <row r="130" ht="17" customHeight="1">
      <c r="A130" s="67">
        <v>42858</v>
      </c>
      <c r="B130" s="73">
        <v>1.333333333333333</v>
      </c>
      <c r="C130" s="20">
        <v>7</v>
      </c>
      <c r="D130" s="20">
        <v>1</v>
      </c>
      <c r="E130" t="s" s="10">
        <v>487</v>
      </c>
      <c r="F130" t="s" s="10">
        <v>636</v>
      </c>
      <c r="G130" t="s" s="10">
        <v>632</v>
      </c>
      <c r="H130" s="20">
        <v>8</v>
      </c>
      <c r="I130" s="20">
        <v>30</v>
      </c>
      <c r="J130" s="11">
        <f>H130*$E$183+I130*$E$184</f>
        <v>701</v>
      </c>
      <c r="K130" s="9"/>
    </row>
    <row r="131" ht="17" customHeight="1">
      <c r="A131" s="67">
        <v>42859</v>
      </c>
      <c r="B131" s="73">
        <v>1.333333333333333</v>
      </c>
      <c r="C131" s="20">
        <v>7</v>
      </c>
      <c r="D131" s="20">
        <v>1</v>
      </c>
      <c r="E131" t="s" s="10">
        <v>487</v>
      </c>
      <c r="F131" t="s" s="10">
        <v>636</v>
      </c>
      <c r="G131" t="s" s="10">
        <v>632</v>
      </c>
      <c r="H131" s="20">
        <v>8</v>
      </c>
      <c r="I131" s="20">
        <v>30</v>
      </c>
      <c r="J131" s="11">
        <f>H131*$E$183+I131*$E$184</f>
        <v>701</v>
      </c>
      <c r="K131" s="9"/>
    </row>
    <row r="132" ht="17" customHeight="1">
      <c r="A132" s="67">
        <v>42860</v>
      </c>
      <c r="B132" s="73">
        <v>1.354166666666667</v>
      </c>
      <c r="C132" s="20">
        <v>6</v>
      </c>
      <c r="D132" s="20">
        <v>1</v>
      </c>
      <c r="E132" t="s" s="10">
        <v>487</v>
      </c>
      <c r="F132" t="s" s="10">
        <v>636</v>
      </c>
      <c r="G132" t="s" s="10">
        <v>632</v>
      </c>
      <c r="H132" s="20">
        <v>7</v>
      </c>
      <c r="I132" s="20">
        <v>30</v>
      </c>
      <c r="J132" s="11">
        <f>H132*$E$183+I132*$E$184</f>
        <v>616</v>
      </c>
      <c r="K132" s="9"/>
    </row>
    <row r="133" ht="17" customHeight="1">
      <c r="A133" s="67">
        <v>42861</v>
      </c>
      <c r="B133" s="73">
        <v>1.375</v>
      </c>
      <c r="C133" s="20">
        <v>4</v>
      </c>
      <c r="D133" s="20">
        <v>6</v>
      </c>
      <c r="E133" t="s" s="10">
        <v>487</v>
      </c>
      <c r="F133" t="s" s="10">
        <v>637</v>
      </c>
      <c r="G133" t="s" s="10">
        <v>632</v>
      </c>
      <c r="H133" s="20">
        <v>10</v>
      </c>
      <c r="I133" s="20">
        <v>250</v>
      </c>
      <c r="J133" s="11">
        <f>H133*$E$183+I133*$E$184</f>
        <v>1025</v>
      </c>
      <c r="K133" s="9"/>
    </row>
    <row r="134" ht="17" customHeight="1">
      <c r="A134" s="67">
        <v>42863</v>
      </c>
      <c r="B134" s="73">
        <v>1.6875</v>
      </c>
      <c r="C134" s="20">
        <v>1</v>
      </c>
      <c r="D134" s="20">
        <v>2</v>
      </c>
      <c r="E134" t="s" s="10">
        <v>374</v>
      </c>
      <c r="F134" t="s" s="10">
        <v>638</v>
      </c>
      <c r="G134" t="s" s="10">
        <v>632</v>
      </c>
      <c r="H134" s="20">
        <v>4</v>
      </c>
      <c r="I134" s="20">
        <v>50</v>
      </c>
      <c r="J134" s="11">
        <f>H134*$E$183+I134*$E$184</f>
        <v>375</v>
      </c>
      <c r="K134" s="9"/>
    </row>
    <row r="135" ht="17" customHeight="1">
      <c r="A135" s="67">
        <v>42864</v>
      </c>
      <c r="B135" s="73">
        <v>1.416666666666667</v>
      </c>
      <c r="C135" s="20">
        <v>6</v>
      </c>
      <c r="D135" s="20">
        <v>1</v>
      </c>
      <c r="E135" t="s" s="10">
        <v>487</v>
      </c>
      <c r="F135" t="s" s="10">
        <v>639</v>
      </c>
      <c r="G135" t="s" s="10">
        <v>632</v>
      </c>
      <c r="H135" s="20">
        <v>7</v>
      </c>
      <c r="I135" s="20">
        <v>30</v>
      </c>
      <c r="J135" s="11">
        <f>H135*$E$183+I135*$E$184</f>
        <v>616</v>
      </c>
      <c r="K135" s="9"/>
    </row>
    <row r="136" ht="17" customHeight="1">
      <c r="A136" s="67">
        <v>42865</v>
      </c>
      <c r="B136" s="73">
        <v>1.375</v>
      </c>
      <c r="C136" s="20">
        <v>6</v>
      </c>
      <c r="D136" s="20">
        <v>1</v>
      </c>
      <c r="E136" t="s" s="10">
        <v>487</v>
      </c>
      <c r="F136" t="s" s="10">
        <v>640</v>
      </c>
      <c r="G136" t="s" s="10">
        <v>632</v>
      </c>
      <c r="H136" s="20">
        <v>7</v>
      </c>
      <c r="I136" s="20">
        <v>30</v>
      </c>
      <c r="J136" s="11">
        <f>H136*$E$183+I136*$E$184</f>
        <v>616</v>
      </c>
      <c r="K136" s="9"/>
    </row>
    <row r="137" ht="17" customHeight="1">
      <c r="A137" s="67">
        <v>42867</v>
      </c>
      <c r="B137" s="73">
        <v>1.354166666666667</v>
      </c>
      <c r="C137" s="20">
        <v>5</v>
      </c>
      <c r="D137" s="20">
        <v>4</v>
      </c>
      <c r="E137" t="s" s="10">
        <v>374</v>
      </c>
      <c r="F137" t="s" s="10">
        <v>641</v>
      </c>
      <c r="G137" t="s" s="10">
        <v>632</v>
      </c>
      <c r="H137" s="20">
        <v>13</v>
      </c>
      <c r="I137" s="20">
        <v>200</v>
      </c>
      <c r="J137" s="11">
        <f>H137*$E$183+I137*$E$184</f>
        <v>1245</v>
      </c>
      <c r="K137" s="9"/>
    </row>
    <row r="138" ht="17" customHeight="1">
      <c r="A138" s="67">
        <v>42868</v>
      </c>
      <c r="B138" s="73">
        <v>1.354166666666667</v>
      </c>
      <c r="C138" s="20">
        <v>6</v>
      </c>
      <c r="D138" s="20">
        <v>3</v>
      </c>
      <c r="E138" t="s" s="10">
        <v>374</v>
      </c>
      <c r="F138" t="s" s="10">
        <v>642</v>
      </c>
      <c r="G138" t="s" s="10">
        <v>643</v>
      </c>
      <c r="H138" s="20">
        <v>15</v>
      </c>
      <c r="I138" s="20">
        <v>80</v>
      </c>
      <c r="J138" s="11">
        <f>H138*$E$183+I138*$E$184</f>
        <v>1331</v>
      </c>
      <c r="K138" s="9"/>
    </row>
    <row r="139" ht="17" customHeight="1">
      <c r="A139" s="67">
        <v>42870</v>
      </c>
      <c r="B139" s="73">
        <v>1.375</v>
      </c>
      <c r="C139" s="20">
        <v>1</v>
      </c>
      <c r="D139" s="20">
        <v>2</v>
      </c>
      <c r="E139" t="s" s="10">
        <v>487</v>
      </c>
      <c r="F139" t="s" s="10">
        <v>644</v>
      </c>
      <c r="G139" t="s" s="10">
        <v>643</v>
      </c>
      <c r="H139" s="20">
        <v>3</v>
      </c>
      <c r="I139" s="20">
        <v>80</v>
      </c>
      <c r="J139" s="11">
        <f>H139*$E$183+I139*$E$184</f>
        <v>311</v>
      </c>
      <c r="K139" s="9"/>
    </row>
    <row r="140" ht="17" customHeight="1">
      <c r="A140" s="67">
        <v>42871</v>
      </c>
      <c r="B140" s="73">
        <v>1.458333333333333</v>
      </c>
      <c r="C140" s="20">
        <v>1</v>
      </c>
      <c r="D140" s="20">
        <v>1</v>
      </c>
      <c r="E140" t="s" s="10">
        <v>487</v>
      </c>
      <c r="F140" t="s" s="10">
        <v>645</v>
      </c>
      <c r="G140" t="s" s="10">
        <v>632</v>
      </c>
      <c r="H140" s="20">
        <v>2</v>
      </c>
      <c r="I140" s="20">
        <v>40</v>
      </c>
      <c r="J140" s="11">
        <f>H140*$E$183+I140*$E$184</f>
        <v>198</v>
      </c>
      <c r="K140" s="9"/>
    </row>
    <row r="141" ht="17" customHeight="1">
      <c r="A141" s="67">
        <v>42873</v>
      </c>
      <c r="B141" s="73">
        <v>1.583333333333333</v>
      </c>
      <c r="C141" s="20">
        <v>1</v>
      </c>
      <c r="D141" s="20">
        <v>4</v>
      </c>
      <c r="E141" t="s" s="10">
        <v>487</v>
      </c>
      <c r="F141" t="s" s="10">
        <v>646</v>
      </c>
      <c r="G141" t="s" s="10">
        <v>541</v>
      </c>
      <c r="H141" s="20">
        <v>5</v>
      </c>
      <c r="I141" s="20">
        <v>140</v>
      </c>
      <c r="J141" s="11">
        <f>H141*$E$183+I141*$E$184</f>
        <v>523</v>
      </c>
      <c r="K141" s="9"/>
    </row>
    <row r="142" ht="17" customHeight="1">
      <c r="A142" s="67">
        <v>42874</v>
      </c>
      <c r="B142" s="73">
        <v>1.625</v>
      </c>
      <c r="C142" s="20">
        <v>1</v>
      </c>
      <c r="D142" s="20">
        <v>4</v>
      </c>
      <c r="E142" t="s" s="10">
        <v>188</v>
      </c>
      <c r="F142" t="s" s="10">
        <v>647</v>
      </c>
      <c r="G142" t="s" s="10">
        <v>643</v>
      </c>
      <c r="H142" s="20">
        <v>5</v>
      </c>
      <c r="I142" s="20">
        <v>130</v>
      </c>
      <c r="J142" s="11">
        <f>H142*$E$183+I142*$E$184</f>
        <v>516</v>
      </c>
      <c r="K142" s="9"/>
    </row>
    <row r="143" ht="17" customHeight="1">
      <c r="A143" s="67">
        <v>42879</v>
      </c>
      <c r="B143" s="73">
        <v>1.416666666666667</v>
      </c>
      <c r="C143" s="20">
        <v>1</v>
      </c>
      <c r="D143" s="20">
        <v>4</v>
      </c>
      <c r="E143" t="s" s="10">
        <v>487</v>
      </c>
      <c r="F143" t="s" s="10">
        <v>648</v>
      </c>
      <c r="G143" t="s" s="10">
        <v>649</v>
      </c>
      <c r="H143" s="20">
        <v>5</v>
      </c>
      <c r="I143" s="20">
        <v>140</v>
      </c>
      <c r="J143" s="11">
        <f>H143*$E$183+I143*$E$184</f>
        <v>523</v>
      </c>
      <c r="K143" s="9"/>
    </row>
    <row r="144" ht="17" customHeight="1">
      <c r="A144" s="67">
        <v>42881</v>
      </c>
      <c r="B144" s="73">
        <v>1.416666666666667</v>
      </c>
      <c r="C144" s="20">
        <v>7</v>
      </c>
      <c r="D144" s="20">
        <v>1</v>
      </c>
      <c r="E144" t="s" s="10">
        <v>188</v>
      </c>
      <c r="F144" t="s" s="10">
        <v>650</v>
      </c>
      <c r="G144" t="s" s="10">
        <v>632</v>
      </c>
      <c r="H144" s="20">
        <v>8</v>
      </c>
      <c r="I144" s="20">
        <v>30</v>
      </c>
      <c r="J144" s="11">
        <f>H144*$E$183+I144*$E$184</f>
        <v>701</v>
      </c>
      <c r="K144" s="9"/>
    </row>
    <row r="145" ht="17" customHeight="1">
      <c r="A145" s="67">
        <v>42884</v>
      </c>
      <c r="B145" s="73">
        <v>1.583333333333333</v>
      </c>
      <c r="C145" s="20">
        <v>2</v>
      </c>
      <c r="D145" s="20">
        <v>1</v>
      </c>
      <c r="E145" t="s" s="10">
        <v>487</v>
      </c>
      <c r="F145" t="s" s="10">
        <v>651</v>
      </c>
      <c r="G145" t="s" s="10">
        <v>632</v>
      </c>
      <c r="H145" s="20">
        <v>3</v>
      </c>
      <c r="I145" s="20">
        <v>30</v>
      </c>
      <c r="J145" s="11">
        <f>H145*$E$183+I145*$E$184</f>
        <v>276</v>
      </c>
      <c r="K145" s="9"/>
    </row>
    <row r="146" ht="17" customHeight="1">
      <c r="A146" s="67">
        <v>42886</v>
      </c>
      <c r="B146" s="73">
        <v>1.666666666666667</v>
      </c>
      <c r="C146" s="20">
        <v>4</v>
      </c>
      <c r="D146" s="9"/>
      <c r="E146" t="s" s="10">
        <v>374</v>
      </c>
      <c r="F146" t="s" s="10">
        <v>652</v>
      </c>
      <c r="G146" t="s" s="10">
        <v>192</v>
      </c>
      <c r="H146" s="20">
        <v>8</v>
      </c>
      <c r="I146" s="20">
        <v>0</v>
      </c>
      <c r="J146" s="11">
        <f>H146*$E$183+I146*$E$184</f>
        <v>680</v>
      </c>
      <c r="K146" s="9"/>
    </row>
    <row r="147" ht="17" customHeight="1">
      <c r="A147" s="67">
        <v>42892</v>
      </c>
      <c r="B147" s="73">
        <v>1.333333333333333</v>
      </c>
      <c r="C147" s="20">
        <v>4</v>
      </c>
      <c r="D147" s="20">
        <v>1</v>
      </c>
      <c r="E147" t="s" s="10">
        <v>487</v>
      </c>
      <c r="F147" t="s" s="10">
        <v>409</v>
      </c>
      <c r="G147" t="s" s="10">
        <v>632</v>
      </c>
      <c r="H147" s="20">
        <v>5</v>
      </c>
      <c r="I147" s="20">
        <v>30</v>
      </c>
      <c r="J147" s="11">
        <f>H147*$E$183+I147*$E$184</f>
        <v>446</v>
      </c>
      <c r="K147" s="9"/>
    </row>
    <row r="148" ht="17" customHeight="1">
      <c r="A148" s="67">
        <v>42894</v>
      </c>
      <c r="B148" s="73">
        <v>1.375</v>
      </c>
      <c r="C148" s="20">
        <v>6</v>
      </c>
      <c r="D148" s="20">
        <v>2</v>
      </c>
      <c r="E148" t="s" s="10">
        <v>487</v>
      </c>
      <c r="F148" t="s" s="10">
        <v>653</v>
      </c>
      <c r="G148" t="s" s="10">
        <v>632</v>
      </c>
      <c r="H148" s="20">
        <v>8</v>
      </c>
      <c r="I148" s="20">
        <v>30</v>
      </c>
      <c r="J148" s="11">
        <f>H148*$E$183+I148*$E$184</f>
        <v>701</v>
      </c>
      <c r="K148" s="9"/>
    </row>
    <row r="149" ht="17" customHeight="1">
      <c r="A149" s="67">
        <v>42956</v>
      </c>
      <c r="B149" s="73">
        <v>1.625</v>
      </c>
      <c r="C149" s="20">
        <v>4</v>
      </c>
      <c r="D149" s="20">
        <v>1</v>
      </c>
      <c r="E149" t="s" s="10">
        <v>188</v>
      </c>
      <c r="F149" t="s" s="10">
        <v>500</v>
      </c>
      <c r="G149" t="s" s="10">
        <v>632</v>
      </c>
      <c r="H149" s="20">
        <v>5</v>
      </c>
      <c r="I149" s="20">
        <v>30</v>
      </c>
      <c r="J149" s="11">
        <f>H149*$E$183+I149*$E$184</f>
        <v>446</v>
      </c>
      <c r="K149" s="9"/>
    </row>
    <row r="150" ht="17" customHeight="1">
      <c r="A150" s="67">
        <v>42896</v>
      </c>
      <c r="B150" s="73">
        <v>1.416666666666667</v>
      </c>
      <c r="C150" s="20">
        <v>5</v>
      </c>
      <c r="D150" s="20">
        <v>1</v>
      </c>
      <c r="E150" t="s" s="10">
        <v>188</v>
      </c>
      <c r="F150" t="s" s="10">
        <v>500</v>
      </c>
      <c r="G150" t="s" s="10">
        <v>632</v>
      </c>
      <c r="H150" s="20">
        <v>6</v>
      </c>
      <c r="I150" s="20">
        <v>30</v>
      </c>
      <c r="J150" s="11">
        <f>H150*$E$183+I150*$E$184</f>
        <v>531</v>
      </c>
      <c r="K150" s="9"/>
    </row>
    <row r="151" ht="17" customHeight="1">
      <c r="A151" s="67">
        <v>42898</v>
      </c>
      <c r="B151" s="73">
        <v>1.333333333333333</v>
      </c>
      <c r="C151" s="20">
        <v>5</v>
      </c>
      <c r="D151" s="20">
        <v>2</v>
      </c>
      <c r="E151" t="s" s="10">
        <v>487</v>
      </c>
      <c r="F151" t="s" s="10">
        <v>654</v>
      </c>
      <c r="G151" t="s" s="10">
        <v>655</v>
      </c>
      <c r="H151" s="20">
        <v>7</v>
      </c>
      <c r="I151" s="20">
        <v>60</v>
      </c>
      <c r="J151" s="11">
        <f>H151*$E$183+I151*$E$184</f>
        <v>637</v>
      </c>
      <c r="K151" s="9"/>
    </row>
    <row r="152" ht="17" customHeight="1">
      <c r="A152" s="67">
        <v>42901</v>
      </c>
      <c r="B152" s="73">
        <v>1.583333333333333</v>
      </c>
      <c r="C152" s="20">
        <v>2</v>
      </c>
      <c r="D152" s="20">
        <v>1</v>
      </c>
      <c r="E152" t="s" s="10">
        <v>487</v>
      </c>
      <c r="F152" t="s" s="10">
        <v>656</v>
      </c>
      <c r="G152" t="s" s="10">
        <v>632</v>
      </c>
      <c r="H152" s="20">
        <v>3</v>
      </c>
      <c r="I152" s="20">
        <v>30</v>
      </c>
      <c r="J152" s="11">
        <f>H152*$E$183+I152*$E$184</f>
        <v>276</v>
      </c>
      <c r="K152" s="9"/>
    </row>
    <row r="153" ht="17" customHeight="1">
      <c r="A153" s="67">
        <v>42902</v>
      </c>
      <c r="B153" s="73">
        <v>1.708333333333333</v>
      </c>
      <c r="C153" s="20">
        <v>2</v>
      </c>
      <c r="D153" s="20">
        <v>1</v>
      </c>
      <c r="E153" t="s" s="10">
        <v>374</v>
      </c>
      <c r="F153" t="s" s="10">
        <v>657</v>
      </c>
      <c r="G153" t="s" s="10">
        <v>632</v>
      </c>
      <c r="H153" s="20">
        <v>6</v>
      </c>
      <c r="I153" s="20">
        <v>30</v>
      </c>
      <c r="J153" s="11">
        <f>H153*$E$183+I153*$E$184</f>
        <v>531</v>
      </c>
      <c r="K153" s="9"/>
    </row>
    <row r="154" ht="17" customHeight="1">
      <c r="A154" s="67">
        <v>42902</v>
      </c>
      <c r="B154" s="73">
        <v>1.458333333333333</v>
      </c>
      <c r="C154" s="20">
        <v>1</v>
      </c>
      <c r="D154" s="20">
        <v>3</v>
      </c>
      <c r="E154" t="s" s="10">
        <v>487</v>
      </c>
      <c r="F154" t="s" s="10">
        <v>658</v>
      </c>
      <c r="G154" t="s" s="10">
        <v>541</v>
      </c>
      <c r="H154" s="20">
        <v>4</v>
      </c>
      <c r="I154" s="20">
        <v>110</v>
      </c>
      <c r="J154" s="11">
        <f>H154*$E$183+I154*$E$184</f>
        <v>417</v>
      </c>
      <c r="K154" s="9"/>
    </row>
    <row r="155" ht="17" customHeight="1">
      <c r="A155" s="67">
        <v>42907</v>
      </c>
      <c r="B155" s="73">
        <v>1.5</v>
      </c>
      <c r="C155" s="20">
        <v>5</v>
      </c>
      <c r="D155" s="20">
        <v>1</v>
      </c>
      <c r="E155" t="s" s="10">
        <v>188</v>
      </c>
      <c r="F155" t="s" s="10">
        <v>659</v>
      </c>
      <c r="G155" t="s" s="10">
        <v>632</v>
      </c>
      <c r="H155" s="20">
        <v>6</v>
      </c>
      <c r="I155" s="20">
        <v>30</v>
      </c>
      <c r="J155" s="11">
        <f>H155*$E$183+I155*$E$184</f>
        <v>531</v>
      </c>
      <c r="K155" s="9"/>
    </row>
    <row r="156" ht="17" customHeight="1">
      <c r="A156" s="67">
        <v>42907</v>
      </c>
      <c r="B156" s="73">
        <v>1.375</v>
      </c>
      <c r="C156" s="20">
        <v>3</v>
      </c>
      <c r="D156" s="20">
        <v>1</v>
      </c>
      <c r="E156" t="s" s="10">
        <v>487</v>
      </c>
      <c r="F156" t="s" s="10">
        <v>660</v>
      </c>
      <c r="G156" t="s" s="10">
        <v>541</v>
      </c>
      <c r="H156" s="20">
        <v>3</v>
      </c>
      <c r="I156" s="20">
        <v>30</v>
      </c>
      <c r="J156" s="11">
        <f>H156*$E$183+I156*$E$184</f>
        <v>276</v>
      </c>
      <c r="K156" s="9"/>
    </row>
    <row r="157" ht="17" customHeight="1">
      <c r="A157" s="67">
        <v>42908</v>
      </c>
      <c r="B157" s="73">
        <v>1.708333333333333</v>
      </c>
      <c r="C157" s="20">
        <v>1</v>
      </c>
      <c r="D157" s="20">
        <v>1</v>
      </c>
      <c r="E157" t="s" s="10">
        <v>374</v>
      </c>
      <c r="F157" t="s" s="10">
        <v>661</v>
      </c>
      <c r="G157" t="s" s="10">
        <v>632</v>
      </c>
      <c r="H157" s="20">
        <v>4</v>
      </c>
      <c r="I157" s="20">
        <v>30</v>
      </c>
      <c r="J157" s="11">
        <f>H157*$E$183+I157*$E$184</f>
        <v>361</v>
      </c>
      <c r="K157" s="9"/>
    </row>
    <row r="158" ht="17" customHeight="1">
      <c r="A158" s="67">
        <v>42909</v>
      </c>
      <c r="B158" s="73">
        <v>1.5625</v>
      </c>
      <c r="C158" s="20">
        <v>1</v>
      </c>
      <c r="D158" s="20">
        <v>1</v>
      </c>
      <c r="E158" t="s" s="10">
        <v>188</v>
      </c>
      <c r="F158" t="s" s="10">
        <v>662</v>
      </c>
      <c r="G158" t="s" s="10">
        <v>632</v>
      </c>
      <c r="H158" s="20">
        <v>2</v>
      </c>
      <c r="I158" s="20">
        <v>30</v>
      </c>
      <c r="J158" s="11">
        <f>H158*$E$183+I158*$E$184</f>
        <v>191</v>
      </c>
      <c r="K158" s="9"/>
    </row>
    <row r="159" ht="17" customHeight="1">
      <c r="A159" s="67">
        <v>42910</v>
      </c>
      <c r="B159" s="73">
        <v>1.333333333333333</v>
      </c>
      <c r="C159" s="20">
        <v>7</v>
      </c>
      <c r="D159" s="20">
        <v>1</v>
      </c>
      <c r="E159" t="s" s="10">
        <v>188</v>
      </c>
      <c r="F159" t="s" s="10">
        <v>663</v>
      </c>
      <c r="G159" t="s" s="10">
        <v>632</v>
      </c>
      <c r="H159" s="20">
        <v>8</v>
      </c>
      <c r="I159" s="20">
        <v>30</v>
      </c>
      <c r="J159" s="11">
        <f>H159*$E$183+I159*$E$184</f>
        <v>701</v>
      </c>
      <c r="K159" s="9"/>
    </row>
    <row r="160" ht="17" customHeight="1">
      <c r="A160" s="67">
        <v>42915</v>
      </c>
      <c r="B160" s="73">
        <v>1.541666666666667</v>
      </c>
      <c r="C160" s="20">
        <v>1</v>
      </c>
      <c r="D160" s="20">
        <v>1</v>
      </c>
      <c r="E160" t="s" s="10">
        <v>487</v>
      </c>
      <c r="F160" t="s" s="10">
        <v>664</v>
      </c>
      <c r="G160" t="s" s="10">
        <v>632</v>
      </c>
      <c r="H160" s="20">
        <v>2</v>
      </c>
      <c r="I160" s="20">
        <v>30</v>
      </c>
      <c r="J160" s="11">
        <f>H160*$E$183+I160*$E$184</f>
        <v>191</v>
      </c>
      <c r="K160" s="9"/>
    </row>
    <row r="161" ht="17" customHeight="1">
      <c r="A161" s="67">
        <v>42919</v>
      </c>
      <c r="B161" s="73">
        <v>1.541666666666667</v>
      </c>
      <c r="C161" s="20">
        <v>4</v>
      </c>
      <c r="D161" s="20">
        <v>1</v>
      </c>
      <c r="E161" t="s" s="10">
        <v>188</v>
      </c>
      <c r="F161" t="s" s="10">
        <v>665</v>
      </c>
      <c r="G161" t="s" s="10">
        <v>632</v>
      </c>
      <c r="H161" s="20">
        <v>5</v>
      </c>
      <c r="I161" s="20">
        <v>30</v>
      </c>
      <c r="J161" s="11">
        <f>H161*$E$183+I161*$E$184</f>
        <v>446</v>
      </c>
      <c r="K161" s="9"/>
    </row>
    <row r="162" ht="17" customHeight="1">
      <c r="A162" s="67">
        <v>42922</v>
      </c>
      <c r="B162" s="73">
        <v>1.333333333333333</v>
      </c>
      <c r="C162" s="20">
        <v>1</v>
      </c>
      <c r="D162" s="20">
        <v>1</v>
      </c>
      <c r="E162" t="s" s="10">
        <v>487</v>
      </c>
      <c r="F162" t="s" s="10">
        <v>664</v>
      </c>
      <c r="G162" t="s" s="10">
        <v>632</v>
      </c>
      <c r="H162" s="20">
        <v>2</v>
      </c>
      <c r="I162" s="20">
        <v>30</v>
      </c>
      <c r="J162" s="11">
        <f>H162*$E$183+I162*$E$184</f>
        <v>191</v>
      </c>
      <c r="K162" s="9"/>
    </row>
    <row r="163" ht="17" customHeight="1">
      <c r="A163" s="67">
        <v>42923</v>
      </c>
      <c r="B163" s="73">
        <v>1.375</v>
      </c>
      <c r="C163" s="20">
        <v>1</v>
      </c>
      <c r="D163" s="20">
        <v>1</v>
      </c>
      <c r="E163" t="s" s="10">
        <v>487</v>
      </c>
      <c r="F163" t="s" s="10">
        <v>664</v>
      </c>
      <c r="G163" t="s" s="10">
        <v>632</v>
      </c>
      <c r="H163" s="20">
        <v>2</v>
      </c>
      <c r="I163" s="20">
        <v>30</v>
      </c>
      <c r="J163" s="11">
        <f>H163*$E$183+I163*$E$184</f>
        <v>191</v>
      </c>
      <c r="K163" s="9"/>
    </row>
    <row r="164" ht="17" customHeight="1">
      <c r="A164" s="67">
        <v>42924</v>
      </c>
      <c r="B164" s="73">
        <v>1.416666666666667</v>
      </c>
      <c r="C164" s="20">
        <v>6</v>
      </c>
      <c r="D164" s="20">
        <v>1</v>
      </c>
      <c r="E164" t="s" s="10">
        <v>188</v>
      </c>
      <c r="F164" t="s" s="10">
        <v>663</v>
      </c>
      <c r="G164" t="s" s="10">
        <v>632</v>
      </c>
      <c r="H164" s="20">
        <v>7</v>
      </c>
      <c r="I164" s="20">
        <v>30</v>
      </c>
      <c r="J164" s="11">
        <f>H164*$E$183+I164*$E$184</f>
        <v>616</v>
      </c>
      <c r="K164" s="9"/>
    </row>
    <row r="165" ht="17" customHeight="1">
      <c r="A165" s="67">
        <v>42924</v>
      </c>
      <c r="B165" s="73">
        <v>1.458333333333333</v>
      </c>
      <c r="C165" s="20">
        <v>1</v>
      </c>
      <c r="D165" s="20">
        <v>3</v>
      </c>
      <c r="E165" t="s" s="10">
        <v>487</v>
      </c>
      <c r="F165" t="s" s="10">
        <v>658</v>
      </c>
      <c r="G165" t="s" s="10">
        <v>541</v>
      </c>
      <c r="H165" s="20">
        <v>4</v>
      </c>
      <c r="I165" s="20">
        <v>110</v>
      </c>
      <c r="J165" s="11">
        <f>H165*$E$183+I165*$E$184</f>
        <v>417</v>
      </c>
      <c r="K165" s="9"/>
    </row>
    <row r="166" ht="17" customHeight="1">
      <c r="A166" s="67">
        <v>42926</v>
      </c>
      <c r="B166" s="73">
        <v>1.416666666666667</v>
      </c>
      <c r="C166" s="20">
        <v>1</v>
      </c>
      <c r="D166" s="20">
        <v>4</v>
      </c>
      <c r="E166" t="s" s="10">
        <v>487</v>
      </c>
      <c r="F166" t="s" s="10">
        <v>646</v>
      </c>
      <c r="G166" t="s" s="10">
        <v>541</v>
      </c>
      <c r="H166" s="20">
        <v>5</v>
      </c>
      <c r="I166" s="20">
        <v>110</v>
      </c>
      <c r="J166" s="11">
        <f>H166*$E$183+I166*$E$184</f>
        <v>502</v>
      </c>
      <c r="K166" s="9"/>
    </row>
    <row r="167" ht="17" customHeight="1">
      <c r="A167" s="67">
        <v>42927</v>
      </c>
      <c r="B167" s="73">
        <v>1.708333333333333</v>
      </c>
      <c r="C167" s="20">
        <v>1</v>
      </c>
      <c r="D167" s="9"/>
      <c r="E167" t="s" s="10">
        <v>487</v>
      </c>
      <c r="F167" t="s" s="10">
        <v>666</v>
      </c>
      <c r="G167" t="s" s="10">
        <v>192</v>
      </c>
      <c r="H167" s="20">
        <v>1</v>
      </c>
      <c r="I167" s="20">
        <v>0</v>
      </c>
      <c r="J167" s="11">
        <f>H167*$E$183+I167*$E$184</f>
        <v>85</v>
      </c>
      <c r="K167" s="9"/>
    </row>
    <row r="168" ht="17" customHeight="1">
      <c r="A168" s="67">
        <v>42947</v>
      </c>
      <c r="B168" s="73">
        <v>1.75</v>
      </c>
      <c r="C168" s="20">
        <v>3</v>
      </c>
      <c r="D168" s="9"/>
      <c r="E168" t="s" s="10">
        <v>374</v>
      </c>
      <c r="F168" t="s" s="10">
        <v>667</v>
      </c>
      <c r="G168" t="s" s="10">
        <v>192</v>
      </c>
      <c r="H168" s="20">
        <v>6</v>
      </c>
      <c r="I168" s="20">
        <v>0</v>
      </c>
      <c r="J168" s="11">
        <f>H168*$E$183+I168*$E$184</f>
        <v>510</v>
      </c>
      <c r="K168" s="9"/>
    </row>
    <row r="169" ht="17" customHeight="1">
      <c r="A169" s="67">
        <v>42947</v>
      </c>
      <c r="B169" s="73">
        <v>1.416666666666667</v>
      </c>
      <c r="C169" s="20">
        <v>6</v>
      </c>
      <c r="D169" s="20">
        <v>2</v>
      </c>
      <c r="E169" t="s" s="10">
        <v>374</v>
      </c>
      <c r="F169" t="s" s="10">
        <v>668</v>
      </c>
      <c r="G169" t="s" s="10">
        <v>632</v>
      </c>
      <c r="H169" s="20">
        <v>14</v>
      </c>
      <c r="I169" s="20">
        <v>30</v>
      </c>
      <c r="J169" s="11">
        <f>H169*$E$183+I169*$E$184</f>
        <v>1211</v>
      </c>
      <c r="K169" s="9"/>
    </row>
    <row r="170" ht="17" customHeight="1">
      <c r="A170" s="67">
        <v>42948</v>
      </c>
      <c r="B170" s="73">
        <v>1.416666666666667</v>
      </c>
      <c r="C170" s="20">
        <v>5</v>
      </c>
      <c r="D170" s="20">
        <v>2</v>
      </c>
      <c r="E170" t="s" s="10">
        <v>374</v>
      </c>
      <c r="F170" t="s" s="10">
        <v>669</v>
      </c>
      <c r="G170" t="s" s="10">
        <v>632</v>
      </c>
      <c r="H170" s="20">
        <v>12</v>
      </c>
      <c r="I170" s="20">
        <v>30</v>
      </c>
      <c r="J170" s="11">
        <f>H170*$E$183+I170*$E$184</f>
        <v>1041</v>
      </c>
      <c r="K170" s="9"/>
    </row>
    <row r="171" ht="17" customHeight="1">
      <c r="A171" s="67">
        <v>42950</v>
      </c>
      <c r="B171" s="73">
        <v>1.354166666666667</v>
      </c>
      <c r="C171" s="20">
        <v>6</v>
      </c>
      <c r="D171" s="20">
        <v>1</v>
      </c>
      <c r="E171" t="s" s="10">
        <v>487</v>
      </c>
      <c r="F171" t="s" s="10">
        <v>640</v>
      </c>
      <c r="G171" t="s" s="10">
        <v>632</v>
      </c>
      <c r="H171" s="20">
        <v>7</v>
      </c>
      <c r="I171" s="20">
        <v>30</v>
      </c>
      <c r="J171" s="11">
        <f>H171*$E$183+I171*$E$184</f>
        <v>616</v>
      </c>
      <c r="K171" s="9"/>
    </row>
    <row r="172" ht="17" customHeight="1">
      <c r="A172" s="67">
        <v>42951</v>
      </c>
      <c r="B172" s="73">
        <v>1.395833333333333</v>
      </c>
      <c r="C172" s="20">
        <v>6</v>
      </c>
      <c r="D172" s="20">
        <v>1</v>
      </c>
      <c r="E172" t="s" s="10">
        <v>487</v>
      </c>
      <c r="F172" t="s" s="10">
        <v>640</v>
      </c>
      <c r="G172" t="s" s="10">
        <v>632</v>
      </c>
      <c r="H172" s="20">
        <v>7</v>
      </c>
      <c r="I172" s="20">
        <v>30</v>
      </c>
      <c r="J172" s="11">
        <f>H172*$E$183+I172*$E$184</f>
        <v>616</v>
      </c>
      <c r="K172" s="9"/>
    </row>
    <row r="173" ht="17" customHeight="1">
      <c r="A173" s="67">
        <v>42951</v>
      </c>
      <c r="B173" s="73">
        <v>1.583333333333333</v>
      </c>
      <c r="C173" s="20">
        <v>2</v>
      </c>
      <c r="D173" s="9"/>
      <c r="E173" t="s" s="10">
        <v>188</v>
      </c>
      <c r="F173" t="s" s="10">
        <v>670</v>
      </c>
      <c r="G173" t="s" s="10">
        <v>632</v>
      </c>
      <c r="H173" s="20">
        <v>2</v>
      </c>
      <c r="I173" s="20">
        <v>0</v>
      </c>
      <c r="J173" s="11">
        <f>H173*$E$183+I173*$E$184</f>
        <v>170</v>
      </c>
      <c r="K173" s="9"/>
    </row>
    <row r="174" ht="17" customHeight="1">
      <c r="A174" s="67">
        <v>42954</v>
      </c>
      <c r="B174" s="73">
        <v>1.375</v>
      </c>
      <c r="C174" s="20">
        <v>4</v>
      </c>
      <c r="D174" s="20">
        <v>1</v>
      </c>
      <c r="E174" t="s" s="10">
        <v>487</v>
      </c>
      <c r="F174" t="s" s="10">
        <v>671</v>
      </c>
      <c r="G174" t="s" s="10">
        <v>632</v>
      </c>
      <c r="H174" s="20">
        <v>4</v>
      </c>
      <c r="I174" s="20">
        <v>30</v>
      </c>
      <c r="J174" s="11">
        <f>H174*$E$183+I174*$E$184</f>
        <v>361</v>
      </c>
      <c r="K174" s="9"/>
    </row>
    <row r="175" ht="17" customHeight="1">
      <c r="A175" s="67">
        <v>42978</v>
      </c>
      <c r="B175" s="73">
        <v>1.708333333333333</v>
      </c>
      <c r="C175" s="20">
        <v>3</v>
      </c>
      <c r="D175" s="9"/>
      <c r="E175" t="s" s="10">
        <v>374</v>
      </c>
      <c r="F175" t="s" s="10">
        <v>672</v>
      </c>
      <c r="G175" t="s" s="10">
        <v>192</v>
      </c>
      <c r="H175" s="20">
        <v>6</v>
      </c>
      <c r="I175" s="20">
        <v>0</v>
      </c>
      <c r="J175" s="11">
        <f>H175*$E$183+I175*$E$184</f>
        <v>510</v>
      </c>
      <c r="K175" s="9"/>
    </row>
    <row r="176" ht="17" customHeight="1">
      <c r="A176" s="67">
        <v>43076</v>
      </c>
      <c r="B176" s="73">
        <v>1.479166666666667</v>
      </c>
      <c r="C176" s="20">
        <v>0.5</v>
      </c>
      <c r="D176" s="20">
        <v>1</v>
      </c>
      <c r="E176" t="s" s="10">
        <v>487</v>
      </c>
      <c r="F176" t="s" s="10">
        <v>517</v>
      </c>
      <c r="G176" t="s" s="10">
        <v>376</v>
      </c>
      <c r="H176" s="20">
        <v>1.5</v>
      </c>
      <c r="I176" s="20">
        <v>30</v>
      </c>
      <c r="J176" s="11">
        <f>H176*$E$183+I176*$E$184</f>
        <v>148.5</v>
      </c>
      <c r="K176" s="9"/>
    </row>
    <row r="177" ht="17" customHeight="1">
      <c r="A177" s="67"/>
      <c r="B177" s="9"/>
      <c r="C177" s="9"/>
      <c r="D177" s="9"/>
      <c r="E177" s="9"/>
      <c r="F177" s="9"/>
      <c r="G177" s="9"/>
      <c r="H177" s="9"/>
      <c r="I177" s="9"/>
      <c r="J177" s="11"/>
      <c r="K177" s="9"/>
    </row>
    <row r="178" ht="17" customHeight="1">
      <c r="A178" s="9"/>
      <c r="B178" s="9"/>
      <c r="C178" s="9"/>
      <c r="D178" s="9"/>
      <c r="E178" s="9"/>
      <c r="F178" t="s" s="12">
        <v>673</v>
      </c>
      <c r="G178" s="23"/>
      <c r="H178" s="24">
        <f>SUM(H121:H133)</f>
        <v>67</v>
      </c>
      <c r="I178" s="24">
        <f>SUM(I121:I133)</f>
        <v>610</v>
      </c>
      <c r="J178" s="13">
        <f>SUM(J121:J177)</f>
        <v>27900.5</v>
      </c>
      <c r="K178" s="9"/>
    </row>
    <row r="179" ht="17" customHeight="1">
      <c r="A179" s="9"/>
      <c r="B179" s="9"/>
      <c r="C179" s="9"/>
      <c r="D179" s="9"/>
      <c r="E179" s="9"/>
      <c r="F179" s="9"/>
      <c r="G179" s="9"/>
      <c r="H179" s="9"/>
      <c r="I179" s="9"/>
      <c r="J179" s="11"/>
      <c r="K179" s="9"/>
    </row>
    <row r="180" ht="18" customHeight="1">
      <c r="A180" s="9"/>
      <c r="B180" s="9"/>
      <c r="C180" s="9"/>
      <c r="D180" s="9"/>
      <c r="E180" s="9"/>
      <c r="F180" t="s" s="7">
        <v>674</v>
      </c>
      <c r="G180" s="8"/>
      <c r="H180" s="8"/>
      <c r="I180" s="8"/>
      <c r="J180" s="70">
        <f>J178+J118</f>
        <v>88275.75</v>
      </c>
      <c r="K180" s="9"/>
    </row>
    <row r="181" ht="17" customHeight="1">
      <c r="A181" s="9"/>
      <c r="B181" s="9"/>
      <c r="C181" s="9"/>
      <c r="D181" s="9"/>
      <c r="E181" s="9"/>
      <c r="F181" s="9"/>
      <c r="G181" s="9"/>
      <c r="H181" s="9"/>
      <c r="I181" s="9"/>
      <c r="J181" s="11"/>
      <c r="K181" s="9"/>
    </row>
    <row r="182" ht="17" customHeight="1">
      <c r="A182" s="9"/>
      <c r="B182" s="9"/>
      <c r="C182" s="9"/>
      <c r="D182" s="9"/>
      <c r="E182" s="9"/>
      <c r="F182" s="9"/>
      <c r="G182" s="9"/>
      <c r="H182" s="9"/>
      <c r="I182" s="9"/>
      <c r="J182" s="11"/>
      <c r="K182" s="9"/>
    </row>
    <row r="183" ht="17" customHeight="1">
      <c r="A183" t="s" s="10">
        <v>194</v>
      </c>
      <c r="B183" s="9"/>
      <c r="C183" s="9"/>
      <c r="D183" s="9"/>
      <c r="E183" s="20">
        <v>85</v>
      </c>
      <c r="F183" s="9"/>
      <c r="G183" s="9"/>
      <c r="H183" s="9"/>
      <c r="I183" s="9"/>
      <c r="J183" s="11"/>
      <c r="K183" s="9"/>
    </row>
    <row r="184" ht="17" customHeight="1">
      <c r="A184" t="s" s="10">
        <v>195</v>
      </c>
      <c r="B184" s="9"/>
      <c r="C184" s="9"/>
      <c r="D184" s="9"/>
      <c r="E184" s="20">
        <v>0.7</v>
      </c>
      <c r="F184" s="9"/>
      <c r="G184" s="9"/>
      <c r="H184" s="9"/>
      <c r="I184" s="9"/>
      <c r="J184" s="11"/>
      <c r="K184" s="9"/>
    </row>
    <row r="185" ht="17" customHeight="1">
      <c r="A185" t="s" s="10">
        <v>196</v>
      </c>
      <c r="B185" s="9"/>
      <c r="C185" s="9"/>
      <c r="D185" s="9"/>
      <c r="E185" s="20">
        <v>30</v>
      </c>
      <c r="F185" t="s" s="71">
        <v>197</v>
      </c>
      <c r="G185" s="9"/>
      <c r="H185" s="9"/>
      <c r="I185" s="9"/>
      <c r="J185" s="11"/>
      <c r="K185" s="9"/>
    </row>
    <row r="186" ht="17" customHeight="1">
      <c r="A186" t="s" s="10">
        <v>198</v>
      </c>
      <c r="B186" s="9"/>
      <c r="C186" s="9"/>
      <c r="D186" s="9"/>
      <c r="E186" s="20">
        <v>150</v>
      </c>
      <c r="F186" t="s" s="71">
        <v>199</v>
      </c>
      <c r="G186" s="9"/>
      <c r="H186" s="9"/>
      <c r="I186" s="9"/>
      <c r="J186" s="11"/>
      <c r="K186" s="9"/>
    </row>
    <row r="187" ht="17" customHeight="1">
      <c r="A187" t="s" s="10">
        <v>200</v>
      </c>
      <c r="B187" s="9"/>
      <c r="C187" s="9"/>
      <c r="D187" s="9"/>
      <c r="E187" s="20">
        <v>25</v>
      </c>
      <c r="F187" s="9"/>
      <c r="G187" s="9"/>
      <c r="H187" s="9"/>
      <c r="I187" s="9"/>
      <c r="J187" s="11"/>
      <c r="K187" s="9"/>
    </row>
    <row r="188" ht="17" customHeight="1">
      <c r="A188" t="s" s="10">
        <v>201</v>
      </c>
      <c r="B188" s="9"/>
      <c r="C188" s="9"/>
      <c r="D188" s="9"/>
      <c r="E188" s="20">
        <v>55</v>
      </c>
      <c r="F188" s="9"/>
      <c r="G188" s="9"/>
      <c r="H188" s="9"/>
      <c r="I188" s="9"/>
      <c r="J188" s="11"/>
      <c r="K188" s="9"/>
    </row>
    <row r="189" ht="17" customHeight="1">
      <c r="A189" s="9"/>
      <c r="B189" s="9"/>
      <c r="C189" s="9"/>
      <c r="D189" s="9"/>
      <c r="E189" s="9"/>
      <c r="F189" s="9"/>
      <c r="G189" s="9"/>
      <c r="H189" s="9"/>
      <c r="I189" s="9"/>
      <c r="J189" s="11"/>
      <c r="K189" s="9"/>
    </row>
    <row r="190" ht="17" customHeight="1">
      <c r="A190" s="9"/>
      <c r="B190" s="9"/>
      <c r="C190" s="9"/>
      <c r="D190" s="9"/>
      <c r="E190" s="9"/>
      <c r="F190" s="9"/>
      <c r="G190" s="9"/>
      <c r="H190" s="9"/>
      <c r="I190" s="9"/>
      <c r="J190" s="11"/>
      <c r="K190" s="9"/>
    </row>
    <row r="191" ht="17" customHeight="1">
      <c r="A191" s="9"/>
      <c r="B191" s="9"/>
      <c r="C191" s="9"/>
      <c r="D191" s="9"/>
      <c r="E191" s="9"/>
      <c r="F191" s="9"/>
      <c r="G191" s="9"/>
      <c r="H191" s="9"/>
      <c r="I191" s="9"/>
      <c r="J191" s="11"/>
      <c r="K191" s="9"/>
    </row>
    <row r="192" ht="17" customHeight="1">
      <c r="A192" s="9"/>
      <c r="B192" s="9"/>
      <c r="C192" s="9"/>
      <c r="D192" s="9"/>
      <c r="E192" s="9"/>
      <c r="F192" s="9"/>
      <c r="G192" s="9"/>
      <c r="H192" s="9"/>
      <c r="I192" s="9"/>
      <c r="J192" s="11"/>
      <c r="K192" s="9"/>
    </row>
    <row r="193" ht="17" customHeight="1">
      <c r="A193" t="s" s="10">
        <v>675</v>
      </c>
      <c r="B193" s="9"/>
      <c r="C193" s="9"/>
      <c r="D193" s="9"/>
      <c r="E193" s="9"/>
      <c r="F193" s="9"/>
      <c r="G193" s="9"/>
      <c r="H193" s="9"/>
      <c r="I193" s="9"/>
      <c r="J193" s="11"/>
      <c r="K193" s="9"/>
    </row>
    <row r="194" ht="17" customHeight="1">
      <c r="A194" s="9"/>
      <c r="B194" s="9"/>
      <c r="C194" s="9"/>
      <c r="D194" s="9"/>
      <c r="E194" s="9"/>
      <c r="F194" s="9"/>
      <c r="G194" s="9"/>
      <c r="H194" s="9"/>
      <c r="I194" s="9"/>
      <c r="J194" s="11"/>
      <c r="K194" s="9"/>
    </row>
    <row r="195" ht="17" customHeight="1">
      <c r="A195" t="s" s="10">
        <v>676</v>
      </c>
      <c r="B195" s="9"/>
      <c r="C195" s="9"/>
      <c r="D195" s="9"/>
      <c r="E195" t="s" s="10">
        <v>677</v>
      </c>
      <c r="F195" t="s" s="10">
        <v>678</v>
      </c>
      <c r="G195" s="20">
        <v>4120</v>
      </c>
      <c r="H195" s="9"/>
      <c r="I195" s="9"/>
      <c r="J195" s="11"/>
      <c r="K195" s="9"/>
    </row>
    <row r="196" ht="17" customHeight="1">
      <c r="A196" t="s" s="10">
        <v>679</v>
      </c>
      <c r="B196" s="9"/>
      <c r="C196" s="9"/>
      <c r="D196" s="9"/>
      <c r="E196" s="9"/>
      <c r="F196" s="9"/>
      <c r="G196" s="20">
        <v>4020</v>
      </c>
      <c r="H196" s="9"/>
      <c r="I196" s="9"/>
      <c r="J196" s="11"/>
      <c r="K196" s="9"/>
    </row>
    <row r="197" ht="17" customHeight="1">
      <c r="A197" t="s" s="10">
        <v>680</v>
      </c>
      <c r="B197" s="9"/>
      <c r="C197" s="9"/>
      <c r="D197" s="9"/>
      <c r="E197" t="s" s="10">
        <v>681</v>
      </c>
      <c r="F197" t="s" s="10">
        <v>682</v>
      </c>
      <c r="G197" s="9"/>
      <c r="H197" s="9"/>
      <c r="I197" s="9"/>
      <c r="J197" s="11"/>
      <c r="K197" s="9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73"/>
  <sheetViews>
    <sheetView workbookViewId="0" showGridLines="0" defaultGridColor="1"/>
  </sheetViews>
  <sheetFormatPr defaultColWidth="10.8333" defaultRowHeight="15" customHeight="1" outlineLevelRow="0" outlineLevelCol="0"/>
  <cols>
    <col min="1" max="1" width="6.17188" style="86" customWidth="1"/>
    <col min="2" max="2" width="22.5" style="86" customWidth="1"/>
    <col min="3" max="3" width="50.6719" style="86" customWidth="1"/>
    <col min="4" max="4" width="28.6719" style="86" customWidth="1"/>
    <col min="5" max="5" width="15.1719" style="86" customWidth="1"/>
    <col min="6" max="16384" width="10.8516" style="86" customWidth="1"/>
  </cols>
  <sheetData>
    <row r="1" ht="18" customHeight="1">
      <c r="A1" t="s" s="87">
        <v>684</v>
      </c>
      <c r="B1" s="9"/>
      <c r="C1" s="9"/>
      <c r="D1" s="9"/>
      <c r="E1" s="11"/>
    </row>
    <row r="2" ht="18" customHeight="1">
      <c r="A2" t="s" s="87">
        <v>685</v>
      </c>
      <c r="B2" s="9"/>
      <c r="C2" s="9"/>
      <c r="D2" s="9"/>
      <c r="E2" s="11"/>
    </row>
    <row r="3" ht="17" customHeight="1">
      <c r="A3" t="s" s="88">
        <v>686</v>
      </c>
      <c r="B3" s="9"/>
      <c r="C3" s="9"/>
      <c r="D3" s="9"/>
      <c r="E3" s="11"/>
    </row>
    <row r="4" ht="17" customHeight="1">
      <c r="A4" t="s" s="89">
        <v>687</v>
      </c>
      <c r="B4" t="s" s="12">
        <v>688</v>
      </c>
      <c r="C4" t="s" s="12">
        <v>689</v>
      </c>
      <c r="D4" t="s" s="12">
        <v>154</v>
      </c>
      <c r="E4" t="s" s="12">
        <v>690</v>
      </c>
    </row>
    <row r="5" ht="17" customHeight="1">
      <c r="A5" s="90">
        <v>91</v>
      </c>
      <c r="B5" t="s" s="10">
        <v>691</v>
      </c>
      <c r="C5" t="s" s="10">
        <v>692</v>
      </c>
      <c r="D5" t="s" s="10">
        <v>550</v>
      </c>
      <c r="E5" s="11">
        <v>7000</v>
      </c>
    </row>
    <row r="6" ht="17" customHeight="1">
      <c r="A6" s="90">
        <v>94</v>
      </c>
      <c r="B6" t="s" s="10">
        <v>693</v>
      </c>
      <c r="C6" t="s" s="10">
        <v>694</v>
      </c>
      <c r="D6" t="s" s="10">
        <v>695</v>
      </c>
      <c r="E6" s="11">
        <v>337.6</v>
      </c>
    </row>
    <row r="7" ht="17" customHeight="1">
      <c r="A7" s="90">
        <v>96</v>
      </c>
      <c r="B7" t="s" s="10">
        <v>696</v>
      </c>
      <c r="C7" t="s" s="10">
        <v>697</v>
      </c>
      <c r="D7" t="s" s="10">
        <v>160</v>
      </c>
      <c r="E7" s="11">
        <v>210.6</v>
      </c>
    </row>
    <row r="8" ht="17" customHeight="1">
      <c r="A8" s="90">
        <v>109</v>
      </c>
      <c r="B8" t="s" s="10">
        <v>698</v>
      </c>
      <c r="C8" t="s" s="10">
        <v>699</v>
      </c>
      <c r="D8" t="s" s="10">
        <v>160</v>
      </c>
      <c r="E8" s="11">
        <v>594.1</v>
      </c>
    </row>
    <row r="9" ht="17" customHeight="1">
      <c r="A9" s="90">
        <v>109</v>
      </c>
      <c r="B9" t="s" s="10">
        <v>700</v>
      </c>
      <c r="C9" t="s" s="10">
        <v>701</v>
      </c>
      <c r="D9" t="s" s="10">
        <v>192</v>
      </c>
      <c r="E9" s="11">
        <v>871.5</v>
      </c>
    </row>
    <row r="10" ht="17" customHeight="1">
      <c r="A10" s="90">
        <v>111</v>
      </c>
      <c r="B10" t="s" s="10">
        <v>702</v>
      </c>
      <c r="C10" t="s" s="10">
        <v>703</v>
      </c>
      <c r="D10" t="s" s="10">
        <v>160</v>
      </c>
      <c r="E10" s="11">
        <v>850</v>
      </c>
    </row>
    <row r="11" ht="17" customHeight="1">
      <c r="A11" s="90">
        <v>111</v>
      </c>
      <c r="B11" t="s" s="10">
        <v>704</v>
      </c>
      <c r="C11" t="s" s="10">
        <v>705</v>
      </c>
      <c r="D11" t="s" s="10">
        <v>160</v>
      </c>
      <c r="E11" s="11">
        <v>200</v>
      </c>
    </row>
    <row r="12" ht="17" customHeight="1">
      <c r="A12" s="90">
        <v>113</v>
      </c>
      <c r="B12" t="s" s="10">
        <v>706</v>
      </c>
      <c r="C12" t="s" s="10">
        <v>707</v>
      </c>
      <c r="D12" t="s" s="10">
        <v>160</v>
      </c>
      <c r="E12" s="11">
        <v>200</v>
      </c>
    </row>
    <row r="13" ht="17" customHeight="1">
      <c r="A13" s="90">
        <v>116</v>
      </c>
      <c r="B13" t="s" s="10">
        <v>708</v>
      </c>
      <c r="C13" t="s" s="10">
        <v>709</v>
      </c>
      <c r="D13" t="s" s="10">
        <v>710</v>
      </c>
      <c r="E13" s="11">
        <v>86.8</v>
      </c>
    </row>
    <row r="14" ht="17" customHeight="1">
      <c r="A14" s="90">
        <v>116</v>
      </c>
      <c r="B14" t="s" s="10">
        <v>711</v>
      </c>
      <c r="C14" t="s" s="10">
        <v>709</v>
      </c>
      <c r="D14" t="s" s="10">
        <v>572</v>
      </c>
      <c r="E14" s="11">
        <v>10</v>
      </c>
    </row>
    <row r="15" ht="17" customHeight="1">
      <c r="A15" s="90">
        <v>116</v>
      </c>
      <c r="B15" t="s" s="10">
        <v>712</v>
      </c>
      <c r="C15" t="s" s="10">
        <v>709</v>
      </c>
      <c r="D15" t="s" s="10">
        <v>160</v>
      </c>
      <c r="E15" s="11">
        <v>58</v>
      </c>
    </row>
    <row r="16" ht="17" customHeight="1">
      <c r="A16" s="90">
        <v>116</v>
      </c>
      <c r="B16" t="s" s="10">
        <v>713</v>
      </c>
      <c r="C16" t="s" s="10">
        <v>714</v>
      </c>
      <c r="D16" t="s" s="10">
        <v>710</v>
      </c>
      <c r="E16" s="11">
        <v>10</v>
      </c>
    </row>
    <row r="17" ht="17" customHeight="1">
      <c r="A17" s="90">
        <v>116</v>
      </c>
      <c r="B17" t="s" s="10">
        <v>715</v>
      </c>
      <c r="C17" t="s" s="10">
        <v>709</v>
      </c>
      <c r="D17" t="s" s="10">
        <v>192</v>
      </c>
      <c r="E17" s="11">
        <v>225</v>
      </c>
    </row>
    <row r="18" ht="17" customHeight="1">
      <c r="A18" s="90">
        <v>135</v>
      </c>
      <c r="B18" t="s" s="10">
        <v>716</v>
      </c>
      <c r="C18" t="s" s="10">
        <v>717</v>
      </c>
      <c r="D18" t="s" s="10">
        <v>718</v>
      </c>
      <c r="E18" s="11">
        <v>216</v>
      </c>
    </row>
    <row r="19" ht="17" customHeight="1">
      <c r="A19" s="90">
        <v>211.6</v>
      </c>
      <c r="B19" t="s" s="10">
        <v>719</v>
      </c>
      <c r="C19" t="s" s="10">
        <v>720</v>
      </c>
      <c r="D19" t="s" s="10">
        <v>721</v>
      </c>
      <c r="E19" s="11">
        <v>7158.35</v>
      </c>
    </row>
    <row r="20" ht="17" customHeight="1">
      <c r="A20" s="90">
        <v>214</v>
      </c>
      <c r="B20" t="s" s="10">
        <v>722</v>
      </c>
      <c r="C20" t="s" s="10">
        <v>723</v>
      </c>
      <c r="D20" t="s" s="10">
        <v>724</v>
      </c>
      <c r="E20" s="11">
        <v>100000</v>
      </c>
    </row>
    <row r="21" ht="17" customHeight="1">
      <c r="A21" s="90">
        <v>214</v>
      </c>
      <c r="B21" t="s" s="10">
        <v>722</v>
      </c>
      <c r="C21" t="s" s="10">
        <v>725</v>
      </c>
      <c r="D21" t="s" s="10">
        <v>724</v>
      </c>
      <c r="E21" s="11">
        <v>30740</v>
      </c>
    </row>
    <row r="22" ht="17" customHeight="1">
      <c r="A22" s="90">
        <v>225.5</v>
      </c>
      <c r="B22" t="s" s="10">
        <v>435</v>
      </c>
      <c r="C22" t="s" s="10">
        <v>726</v>
      </c>
      <c r="D22" t="s" s="10">
        <v>160</v>
      </c>
      <c r="E22" s="11">
        <v>8938.879999999999</v>
      </c>
    </row>
    <row r="23" ht="17" customHeight="1">
      <c r="A23" s="90">
        <v>225.9</v>
      </c>
      <c r="B23" t="s" s="10">
        <v>435</v>
      </c>
      <c r="C23" t="s" s="10">
        <v>727</v>
      </c>
      <c r="D23" t="s" s="10">
        <v>160</v>
      </c>
      <c r="E23" s="11">
        <v>3500</v>
      </c>
    </row>
    <row r="24" ht="17" customHeight="1">
      <c r="A24" s="90">
        <v>228.3</v>
      </c>
      <c r="B24" t="s" s="10">
        <v>728</v>
      </c>
      <c r="C24" t="s" s="10">
        <v>729</v>
      </c>
      <c r="D24" t="s" s="10">
        <v>730</v>
      </c>
      <c r="E24" s="11">
        <v>932.3</v>
      </c>
    </row>
    <row r="25" ht="17" customHeight="1">
      <c r="A25" s="90">
        <v>228.3</v>
      </c>
      <c r="B25" t="s" s="10">
        <v>731</v>
      </c>
      <c r="C25" t="s" s="10">
        <v>732</v>
      </c>
      <c r="D25" t="s" s="10">
        <v>733</v>
      </c>
      <c r="E25" s="11">
        <v>626.6</v>
      </c>
    </row>
    <row r="26" ht="17" customHeight="1">
      <c r="A26" s="90">
        <v>228.3</v>
      </c>
      <c r="B26" t="s" s="10">
        <v>734</v>
      </c>
      <c r="C26" t="s" s="10">
        <v>735</v>
      </c>
      <c r="D26" t="s" s="10">
        <v>736</v>
      </c>
      <c r="E26" s="11">
        <v>455.7</v>
      </c>
    </row>
    <row r="27" ht="17" customHeight="1">
      <c r="A27" s="90">
        <v>230</v>
      </c>
      <c r="B27" t="s" s="10">
        <v>737</v>
      </c>
      <c r="C27" t="s" s="10">
        <v>738</v>
      </c>
      <c r="D27" t="s" s="10">
        <v>160</v>
      </c>
      <c r="E27" s="11">
        <v>19379.6</v>
      </c>
    </row>
    <row r="28" ht="17" customHeight="1">
      <c r="A28" s="90">
        <v>240</v>
      </c>
      <c r="B28" t="s" s="10">
        <v>739</v>
      </c>
      <c r="C28" t="s" s="10">
        <v>740</v>
      </c>
      <c r="D28" t="s" s="10">
        <v>741</v>
      </c>
      <c r="E28" s="11">
        <v>11000</v>
      </c>
    </row>
    <row r="29" ht="17" customHeight="1">
      <c r="A29" s="90">
        <v>250</v>
      </c>
      <c r="B29" t="s" s="10">
        <v>742</v>
      </c>
      <c r="C29" t="s" s="10">
        <v>345</v>
      </c>
      <c r="D29" t="s" s="10">
        <v>160</v>
      </c>
      <c r="E29" s="11">
        <v>10053.95</v>
      </c>
    </row>
    <row r="30" ht="17" customHeight="1">
      <c r="A30" s="90">
        <v>252</v>
      </c>
      <c r="B30" t="s" s="10">
        <v>541</v>
      </c>
      <c r="C30" t="s" s="10">
        <v>743</v>
      </c>
      <c r="D30" t="s" s="10">
        <v>744</v>
      </c>
      <c r="E30" s="11">
        <v>777.8</v>
      </c>
    </row>
    <row r="31" ht="17" customHeight="1">
      <c r="A31" s="90">
        <v>258</v>
      </c>
      <c r="B31" t="s" s="10">
        <v>541</v>
      </c>
      <c r="C31" t="s" s="10">
        <v>745</v>
      </c>
      <c r="D31" t="s" s="10">
        <v>744</v>
      </c>
      <c r="E31" s="11">
        <v>10470.55</v>
      </c>
    </row>
    <row r="32" ht="17" customHeight="1">
      <c r="A32" s="90">
        <v>258</v>
      </c>
      <c r="B32" t="s" s="10">
        <v>623</v>
      </c>
      <c r="C32" t="s" s="10">
        <v>746</v>
      </c>
      <c r="D32" t="s" s="10">
        <v>192</v>
      </c>
      <c r="E32" s="11">
        <v>2300</v>
      </c>
    </row>
    <row r="33" ht="17" customHeight="1">
      <c r="A33" s="90">
        <v>266</v>
      </c>
      <c r="B33" t="s" s="10">
        <v>747</v>
      </c>
      <c r="C33" t="s" s="10">
        <v>748</v>
      </c>
      <c r="D33" t="s" s="10">
        <v>160</v>
      </c>
      <c r="E33" s="11">
        <v>1000</v>
      </c>
    </row>
    <row r="34" ht="17" customHeight="1">
      <c r="A34" s="90">
        <v>271</v>
      </c>
      <c r="B34" t="s" s="10">
        <v>749</v>
      </c>
      <c r="C34" t="s" s="10">
        <v>750</v>
      </c>
      <c r="D34" t="s" s="10">
        <v>160</v>
      </c>
      <c r="E34" s="11">
        <v>2700</v>
      </c>
    </row>
    <row r="35" ht="17" customHeight="1">
      <c r="A35" s="90">
        <v>271</v>
      </c>
      <c r="B35" t="s" s="10">
        <v>751</v>
      </c>
      <c r="C35" t="s" s="10">
        <v>752</v>
      </c>
      <c r="D35" t="s" s="10">
        <v>160</v>
      </c>
      <c r="E35" s="11">
        <v>1730</v>
      </c>
    </row>
    <row r="36" ht="17" customHeight="1">
      <c r="A36" s="90">
        <v>271</v>
      </c>
      <c r="B36" t="s" s="10">
        <v>753</v>
      </c>
      <c r="C36" t="s" s="10">
        <v>754</v>
      </c>
      <c r="D36" t="s" s="10">
        <v>550</v>
      </c>
      <c r="E36" s="11">
        <v>2019.7</v>
      </c>
    </row>
    <row r="37" ht="17" customHeight="1">
      <c r="A37" s="90">
        <v>273</v>
      </c>
      <c r="B37" t="s" s="10">
        <v>541</v>
      </c>
      <c r="C37" t="s" s="10">
        <v>755</v>
      </c>
      <c r="D37" t="s" s="10">
        <v>744</v>
      </c>
      <c r="E37" s="11">
        <v>1801.4</v>
      </c>
    </row>
    <row r="38" ht="17" customHeight="1">
      <c r="A38" s="90">
        <v>274</v>
      </c>
      <c r="B38" t="s" s="10">
        <v>756</v>
      </c>
      <c r="C38" t="s" s="10">
        <v>757</v>
      </c>
      <c r="D38" t="s" s="10">
        <v>192</v>
      </c>
      <c r="E38" s="11">
        <v>118</v>
      </c>
    </row>
    <row r="39" ht="17" customHeight="1">
      <c r="A39" s="90">
        <v>280</v>
      </c>
      <c r="B39" t="s" s="10">
        <v>758</v>
      </c>
      <c r="C39" t="s" s="10">
        <v>759</v>
      </c>
      <c r="D39" t="s" s="10">
        <v>710</v>
      </c>
      <c r="E39" s="11">
        <v>5366.1</v>
      </c>
    </row>
    <row r="40" ht="17" customHeight="1">
      <c r="A40" s="90">
        <v>281</v>
      </c>
      <c r="B40" t="s" s="10">
        <v>541</v>
      </c>
      <c r="C40" t="s" s="10">
        <v>760</v>
      </c>
      <c r="D40" t="s" s="10">
        <v>744</v>
      </c>
      <c r="E40" s="11">
        <v>6848</v>
      </c>
    </row>
    <row r="41" ht="17" customHeight="1">
      <c r="A41" s="90">
        <v>282</v>
      </c>
      <c r="B41" t="s" s="10">
        <v>761</v>
      </c>
      <c r="C41" t="s" s="10">
        <v>762</v>
      </c>
      <c r="D41" t="s" s="10">
        <v>160</v>
      </c>
      <c r="E41" s="11">
        <v>6623.9</v>
      </c>
    </row>
    <row r="42" ht="17" customHeight="1">
      <c r="A42" s="90">
        <v>285.1</v>
      </c>
      <c r="B42" t="s" s="10">
        <v>763</v>
      </c>
      <c r="C42" t="s" s="10">
        <v>627</v>
      </c>
      <c r="D42" t="s" s="10">
        <v>160</v>
      </c>
      <c r="E42" s="11">
        <v>8053.7</v>
      </c>
    </row>
    <row r="43" ht="17" customHeight="1">
      <c r="A43" s="90">
        <v>287</v>
      </c>
      <c r="B43" t="s" s="10">
        <v>764</v>
      </c>
      <c r="C43" t="s" s="10">
        <v>461</v>
      </c>
      <c r="D43" t="s" s="10">
        <v>160</v>
      </c>
      <c r="E43" s="11">
        <v>400</v>
      </c>
    </row>
    <row r="44" ht="17" customHeight="1">
      <c r="A44" s="90">
        <v>358</v>
      </c>
      <c r="B44" t="s" s="10">
        <v>541</v>
      </c>
      <c r="C44" t="s" s="10">
        <v>765</v>
      </c>
      <c r="D44" t="s" s="10">
        <v>744</v>
      </c>
      <c r="E44" s="11">
        <v>435</v>
      </c>
    </row>
    <row r="45" ht="17" customHeight="1">
      <c r="A45" s="90">
        <v>358</v>
      </c>
      <c r="B45" t="s" s="10">
        <v>120</v>
      </c>
      <c r="C45" t="s" s="10">
        <v>766</v>
      </c>
      <c r="D45" t="s" s="10">
        <v>767</v>
      </c>
      <c r="E45" s="11">
        <v>263.6</v>
      </c>
    </row>
    <row r="46" ht="17" customHeight="1">
      <c r="A46" s="90">
        <v>400</v>
      </c>
      <c r="B46" t="s" s="10">
        <v>768</v>
      </c>
      <c r="C46" t="s" s="10">
        <v>769</v>
      </c>
      <c r="D46" t="s" s="10">
        <v>770</v>
      </c>
      <c r="E46" s="11">
        <v>47629</v>
      </c>
    </row>
    <row r="47" ht="17" customHeight="1">
      <c r="A47" s="90">
        <v>418</v>
      </c>
      <c r="B47" t="s" s="10">
        <v>771</v>
      </c>
      <c r="C47" t="s" s="10">
        <v>772</v>
      </c>
      <c r="D47" t="s" s="10">
        <v>160</v>
      </c>
      <c r="E47" s="11">
        <v>3654.55</v>
      </c>
    </row>
    <row r="48" ht="17" customHeight="1">
      <c r="A48" s="90">
        <v>511</v>
      </c>
      <c r="B48" t="s" s="10">
        <v>773</v>
      </c>
      <c r="C48" t="s" s="10">
        <v>774</v>
      </c>
      <c r="D48" t="s" s="10">
        <v>160</v>
      </c>
      <c r="E48" s="11">
        <v>2192.95</v>
      </c>
    </row>
    <row r="49" ht="17" customHeight="1">
      <c r="A49" s="90">
        <v>515</v>
      </c>
      <c r="B49" t="s" s="10">
        <v>303</v>
      </c>
      <c r="C49" t="s" s="10">
        <v>775</v>
      </c>
      <c r="D49" t="s" s="10">
        <v>160</v>
      </c>
      <c r="E49" s="11">
        <v>93.75</v>
      </c>
    </row>
    <row r="50" ht="17" customHeight="1">
      <c r="A50" s="90">
        <v>548</v>
      </c>
      <c r="B50" t="s" s="10">
        <v>776</v>
      </c>
      <c r="C50" t="s" s="10">
        <v>777</v>
      </c>
      <c r="D50" t="s" s="10">
        <v>160</v>
      </c>
      <c r="E50" s="11">
        <v>425.25</v>
      </c>
    </row>
    <row r="51" ht="17" customHeight="1">
      <c r="A51" s="90">
        <v>548</v>
      </c>
      <c r="B51" t="s" s="10">
        <v>778</v>
      </c>
      <c r="C51" t="s" s="10">
        <v>779</v>
      </c>
      <c r="D51" t="s" s="10">
        <v>160</v>
      </c>
      <c r="E51" s="11">
        <v>1947.75</v>
      </c>
    </row>
    <row r="52" ht="17" customHeight="1">
      <c r="A52" s="90">
        <v>871</v>
      </c>
      <c r="B52" t="s" s="10">
        <v>222</v>
      </c>
      <c r="C52" t="s" s="10">
        <v>780</v>
      </c>
      <c r="D52" t="s" s="10">
        <v>160</v>
      </c>
      <c r="E52" s="11">
        <v>112.2</v>
      </c>
    </row>
    <row r="53" ht="17" customHeight="1">
      <c r="A53" s="90">
        <v>871</v>
      </c>
      <c r="B53" t="s" s="10">
        <v>781</v>
      </c>
      <c r="C53" t="s" s="10">
        <v>445</v>
      </c>
      <c r="D53" t="s" s="10">
        <v>160</v>
      </c>
      <c r="E53" s="11">
        <v>64.2</v>
      </c>
    </row>
    <row r="54" ht="17" customHeight="1">
      <c r="A54" s="90">
        <v>871</v>
      </c>
      <c r="B54" t="s" s="10">
        <v>747</v>
      </c>
      <c r="C54" t="s" s="10">
        <v>320</v>
      </c>
      <c r="D54" t="s" s="10">
        <v>160</v>
      </c>
      <c r="E54" s="11">
        <v>342.1</v>
      </c>
    </row>
    <row r="55" ht="17" customHeight="1">
      <c r="A55" s="90">
        <v>871</v>
      </c>
      <c r="B55" t="s" s="10">
        <v>782</v>
      </c>
      <c r="C55" t="s" s="10">
        <v>783</v>
      </c>
      <c r="D55" t="s" s="10">
        <v>784</v>
      </c>
      <c r="E55" s="11">
        <v>34</v>
      </c>
    </row>
    <row r="56" ht="17" customHeight="1">
      <c r="A56" s="90">
        <v>871</v>
      </c>
      <c r="B56" t="s" s="10">
        <v>120</v>
      </c>
      <c r="C56" t="s" s="10">
        <v>785</v>
      </c>
      <c r="D56" t="s" s="10">
        <v>767</v>
      </c>
      <c r="E56" s="11">
        <v>13.45</v>
      </c>
    </row>
    <row r="57" ht="17" customHeight="1">
      <c r="A57" s="90">
        <v>871</v>
      </c>
      <c r="B57" t="s" s="10">
        <v>120</v>
      </c>
      <c r="C57" t="s" s="10">
        <v>786</v>
      </c>
      <c r="D57" t="s" s="10">
        <v>787</v>
      </c>
      <c r="E57" s="11">
        <v>19.55</v>
      </c>
    </row>
    <row r="58" ht="17" customHeight="1">
      <c r="A58" s="90">
        <v>871</v>
      </c>
      <c r="B58" t="s" s="10">
        <v>120</v>
      </c>
      <c r="C58" t="s" s="10">
        <v>788</v>
      </c>
      <c r="D58" t="s" s="10">
        <v>767</v>
      </c>
      <c r="E58" s="11">
        <v>20.5</v>
      </c>
    </row>
    <row r="59" ht="17" customHeight="1">
      <c r="A59" s="90">
        <v>871</v>
      </c>
      <c r="B59" t="s" s="10">
        <v>789</v>
      </c>
      <c r="C59" t="s" s="10">
        <v>780</v>
      </c>
      <c r="D59" t="s" s="10">
        <v>192</v>
      </c>
      <c r="E59" s="11">
        <v>66.25</v>
      </c>
    </row>
    <row r="60" ht="17" customHeight="1">
      <c r="A60" s="90">
        <v>893</v>
      </c>
      <c r="B60" t="s" s="10">
        <v>790</v>
      </c>
      <c r="C60" t="s" s="10">
        <v>579</v>
      </c>
      <c r="D60" t="s" s="10">
        <v>160</v>
      </c>
      <c r="E60" s="11">
        <v>73.40000000000001</v>
      </c>
    </row>
    <row r="61" ht="17" customHeight="1">
      <c r="A61" s="90">
        <v>893</v>
      </c>
      <c r="B61" t="s" s="10">
        <v>222</v>
      </c>
      <c r="C61" t="s" s="10">
        <v>791</v>
      </c>
      <c r="D61" t="s" s="10">
        <v>160</v>
      </c>
      <c r="E61" s="11">
        <v>870</v>
      </c>
    </row>
    <row r="62" ht="17" customHeight="1">
      <c r="A62" s="90">
        <v>893</v>
      </c>
      <c r="B62" t="s" s="10">
        <v>781</v>
      </c>
      <c r="C62" t="s" s="10">
        <v>394</v>
      </c>
      <c r="D62" t="s" s="10">
        <v>160</v>
      </c>
      <c r="E62" s="11">
        <v>54.85</v>
      </c>
    </row>
    <row r="63" ht="17" customHeight="1">
      <c r="A63" s="90">
        <v>893</v>
      </c>
      <c r="B63" t="s" s="10">
        <v>792</v>
      </c>
      <c r="C63" t="s" s="10">
        <v>793</v>
      </c>
      <c r="D63" t="s" s="10">
        <v>160</v>
      </c>
      <c r="E63" s="11">
        <v>370.6</v>
      </c>
    </row>
    <row r="64" ht="17" customHeight="1">
      <c r="A64" s="90">
        <v>900</v>
      </c>
      <c r="B64" t="s" s="10">
        <v>794</v>
      </c>
      <c r="C64" t="s" s="10">
        <v>795</v>
      </c>
      <c r="D64" t="s" s="10">
        <v>655</v>
      </c>
      <c r="E64" s="11">
        <v>1698.95</v>
      </c>
    </row>
    <row r="65" ht="17" customHeight="1">
      <c r="A65" s="90">
        <v>945</v>
      </c>
      <c r="B65" t="s" s="10">
        <v>796</v>
      </c>
      <c r="C65" t="s" s="10">
        <v>797</v>
      </c>
      <c r="D65" t="s" s="10">
        <v>798</v>
      </c>
      <c r="E65" s="11">
        <v>18.8</v>
      </c>
    </row>
    <row r="66" ht="17" customHeight="1">
      <c r="A66" t="s" s="89">
        <v>799</v>
      </c>
      <c r="B66" s="9"/>
      <c r="C66" s="9"/>
      <c r="D66" s="9"/>
      <c r="E66" s="11">
        <f>SUM(E5:E65)</f>
        <v>314264.83</v>
      </c>
    </row>
    <row r="67" ht="17" customHeight="1">
      <c r="A67" s="91"/>
      <c r="B67" s="9"/>
      <c r="C67" s="9"/>
      <c r="D67" s="9"/>
      <c r="E67" s="11"/>
    </row>
    <row r="68" ht="17" customHeight="1">
      <c r="A68" t="s" s="88">
        <v>800</v>
      </c>
      <c r="B68" s="9"/>
      <c r="C68" s="9"/>
      <c r="D68" s="9"/>
      <c r="E68" s="11"/>
    </row>
    <row r="69" ht="17" customHeight="1">
      <c r="A69" s="90">
        <v>558</v>
      </c>
      <c r="B69" t="s" s="10">
        <v>801</v>
      </c>
      <c r="C69" t="s" s="10">
        <v>802</v>
      </c>
      <c r="D69" t="s" s="10">
        <v>160</v>
      </c>
      <c r="E69" s="11">
        <f>'Aufwände Loft'!J205</f>
        <v>61705.5</v>
      </c>
    </row>
    <row r="70" ht="17" customHeight="1">
      <c r="A70" s="91"/>
      <c r="B70" s="9"/>
      <c r="C70" s="9"/>
      <c r="D70" s="9"/>
      <c r="E70" s="11"/>
    </row>
    <row r="71" ht="17" customHeight="1">
      <c r="A71" t="s" s="88">
        <v>803</v>
      </c>
      <c r="B71" s="23"/>
      <c r="C71" s="23"/>
      <c r="D71" s="23"/>
      <c r="E71" s="92">
        <f>E66+E69</f>
        <v>375970.33</v>
      </c>
    </row>
    <row r="72" ht="17" customHeight="1">
      <c r="A72" s="91"/>
      <c r="B72" s="9"/>
      <c r="C72" s="9"/>
      <c r="D72" s="9"/>
      <c r="E72" s="11"/>
    </row>
    <row r="73" ht="17" customHeight="1">
      <c r="A73" s="91"/>
      <c r="B73" t="s" s="10">
        <v>804</v>
      </c>
      <c r="C73" t="s" s="17">
        <v>805</v>
      </c>
      <c r="D73" t="s" s="10">
        <v>806</v>
      </c>
      <c r="E73" s="11"/>
    </row>
  </sheetData>
  <conditionalFormatting sqref="E5:E71">
    <cfRule type="cellIs" dxfId="0" priority="1" operator="lessThan" stopIfTrue="1">
      <formula>0</formula>
    </cfRule>
  </conditionalFormatting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10"/>
  <sheetViews>
    <sheetView workbookViewId="0" showGridLines="0" defaultGridColor="1"/>
  </sheetViews>
  <sheetFormatPr defaultColWidth="10.8333" defaultRowHeight="15" customHeight="1" outlineLevelRow="0" outlineLevelCol="0"/>
  <cols>
    <col min="1" max="1" width="12.1719" style="93" customWidth="1"/>
    <col min="2" max="2" width="21" style="93" customWidth="1"/>
    <col min="3" max="3" width="54.6719" style="93" customWidth="1"/>
    <col min="4" max="4" width="11.6719" style="93" customWidth="1"/>
    <col min="5" max="5" width="19.3516" style="93" customWidth="1"/>
    <col min="6" max="6" width="10.1719" style="93" customWidth="1"/>
    <col min="7" max="7" width="7" style="93" customWidth="1"/>
    <col min="8" max="8" width="11.5" style="93" customWidth="1"/>
    <col min="9" max="9" width="8.67188" style="93" customWidth="1"/>
    <col min="10" max="16384" width="10.8516" style="93" customWidth="1"/>
  </cols>
  <sheetData>
    <row r="1" ht="18" customHeight="1">
      <c r="A1" t="s" s="7">
        <v>808</v>
      </c>
      <c r="B1" s="9"/>
      <c r="C1" s="9"/>
      <c r="D1" s="9"/>
      <c r="E1" s="9"/>
      <c r="F1" s="9"/>
      <c r="G1" s="9"/>
      <c r="H1" s="9"/>
      <c r="I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</row>
    <row r="3" ht="17" customHeight="1">
      <c r="A3" t="s" s="12">
        <v>55</v>
      </c>
      <c r="B3" t="s" s="12">
        <v>56</v>
      </c>
      <c r="C3" t="s" s="12">
        <v>57</v>
      </c>
      <c r="D3" t="s" s="12">
        <v>154</v>
      </c>
      <c r="E3" t="s" s="12">
        <v>809</v>
      </c>
      <c r="F3" t="s" s="12">
        <v>59</v>
      </c>
      <c r="G3" t="s" s="12">
        <v>72</v>
      </c>
      <c r="H3" t="s" s="12">
        <v>61</v>
      </c>
      <c r="I3" t="s" s="12">
        <v>810</v>
      </c>
    </row>
    <row r="4" ht="17" customHeight="1">
      <c r="A4" s="67">
        <v>42745</v>
      </c>
      <c r="B4" t="s" s="10">
        <v>811</v>
      </c>
      <c r="C4" t="s" s="10">
        <v>812</v>
      </c>
      <c r="D4" t="s" s="10">
        <v>160</v>
      </c>
      <c r="E4" s="94">
        <v>11.8</v>
      </c>
      <c r="F4" s="20">
        <v>881.15</v>
      </c>
      <c r="G4" s="20">
        <v>1</v>
      </c>
      <c r="H4" s="20">
        <f>F4*G4</f>
        <v>881.15</v>
      </c>
      <c r="I4" s="95">
        <v>1</v>
      </c>
    </row>
    <row r="5" ht="17" customHeight="1">
      <c r="A5" s="67">
        <v>42755</v>
      </c>
      <c r="B5" t="s" s="10">
        <v>813</v>
      </c>
      <c r="C5" t="s" s="10">
        <v>814</v>
      </c>
      <c r="D5" t="s" s="10">
        <v>160</v>
      </c>
      <c r="E5" t="s" s="71">
        <v>815</v>
      </c>
      <c r="F5" s="20">
        <v>76.5</v>
      </c>
      <c r="G5" s="20">
        <v>1</v>
      </c>
      <c r="H5" s="20">
        <f>F5*G5</f>
        <v>76.5</v>
      </c>
      <c r="I5" s="95">
        <v>2</v>
      </c>
    </row>
    <row r="6" ht="17" customHeight="1">
      <c r="A6" s="67">
        <v>42868</v>
      </c>
      <c r="B6" t="s" s="10">
        <v>525</v>
      </c>
      <c r="C6" t="s" s="10">
        <v>816</v>
      </c>
      <c r="D6" t="s" s="10">
        <v>160</v>
      </c>
      <c r="E6" t="s" s="71">
        <v>815</v>
      </c>
      <c r="F6" s="20">
        <v>179.1</v>
      </c>
      <c r="G6" s="20">
        <v>1</v>
      </c>
      <c r="H6" s="20">
        <f>F6*G6</f>
        <v>179.1</v>
      </c>
      <c r="I6" s="95">
        <v>3</v>
      </c>
    </row>
    <row r="7" ht="30" customHeight="1">
      <c r="A7" s="67">
        <v>42943</v>
      </c>
      <c r="B7" t="s" s="10">
        <v>817</v>
      </c>
      <c r="C7" t="s" s="96">
        <v>818</v>
      </c>
      <c r="D7" t="s" s="10">
        <v>160</v>
      </c>
      <c r="E7" t="s" s="71">
        <v>819</v>
      </c>
      <c r="F7" s="20">
        <v>1902</v>
      </c>
      <c r="G7" s="20">
        <v>1</v>
      </c>
      <c r="H7" s="20">
        <f>F7*G7</f>
        <v>1902</v>
      </c>
      <c r="I7" s="95">
        <v>4</v>
      </c>
    </row>
    <row r="8" ht="17" customHeight="1">
      <c r="A8" s="67"/>
      <c r="B8" s="9"/>
      <c r="C8" s="9"/>
      <c r="D8" s="9"/>
      <c r="E8" s="9"/>
      <c r="F8" s="9"/>
      <c r="G8" s="9"/>
      <c r="H8" s="9"/>
      <c r="I8" s="9"/>
    </row>
    <row r="9" ht="17" customHeight="1">
      <c r="A9" s="9"/>
      <c r="B9" s="9"/>
      <c r="C9" t="s" s="12">
        <v>820</v>
      </c>
      <c r="D9" s="23"/>
      <c r="E9" s="23"/>
      <c r="F9" s="23"/>
      <c r="G9" s="23"/>
      <c r="H9" s="13">
        <f>SUM(H4:H8)</f>
        <v>3038.75</v>
      </c>
      <c r="I9" s="9"/>
    </row>
    <row r="10" ht="17" customHeight="1">
      <c r="A10" s="9"/>
      <c r="B10" s="9"/>
      <c r="C10" s="9"/>
      <c r="D10" s="9"/>
      <c r="E10" s="9"/>
      <c r="F10" s="9"/>
      <c r="G10" s="9"/>
      <c r="H10" s="9"/>
      <c r="I10" s="9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1:K33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97" customWidth="1"/>
    <col min="2" max="2" width="6.5" style="97" customWidth="1"/>
    <col min="3" max="3" width="6.67188" style="97" customWidth="1"/>
    <col min="4" max="4" width="12.5" style="97" customWidth="1"/>
    <col min="5" max="5" width="21" style="97" customWidth="1"/>
    <col min="6" max="6" width="50.6719" style="97" customWidth="1"/>
    <col min="7" max="7" width="42.6719" style="97" customWidth="1"/>
    <col min="8" max="9" width="10.8516" style="97" customWidth="1"/>
    <col min="10" max="10" width="14.3516" style="97" customWidth="1"/>
    <col min="11" max="11" width="10.8516" style="97" customWidth="1"/>
    <col min="12" max="16384" width="10.8516" style="97" customWidth="1"/>
  </cols>
  <sheetData>
    <row r="1" ht="18" customHeight="1">
      <c r="A1" t="s" s="7">
        <v>822</v>
      </c>
      <c r="B1" s="8"/>
      <c r="C1" s="8"/>
      <c r="D1" s="9"/>
      <c r="E1" s="9"/>
      <c r="F1" s="9"/>
      <c r="G1" s="9"/>
      <c r="H1" s="9"/>
      <c r="I1" s="9"/>
      <c r="J1" s="9"/>
      <c r="K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  <c r="K3" s="23"/>
    </row>
    <row r="4" ht="17" customHeight="1">
      <c r="A4" s="67">
        <v>42745</v>
      </c>
      <c r="B4" s="9"/>
      <c r="C4" s="9"/>
      <c r="D4" s="9"/>
      <c r="E4" t="s" s="10">
        <v>823</v>
      </c>
      <c r="F4" t="s" s="10">
        <v>824</v>
      </c>
      <c r="G4" t="s" s="10">
        <v>770</v>
      </c>
      <c r="H4" s="9"/>
      <c r="I4" s="9"/>
      <c r="J4" s="20">
        <v>17629</v>
      </c>
      <c r="K4" s="9"/>
    </row>
    <row r="5" ht="17" customHeight="1">
      <c r="A5" s="67">
        <v>42745</v>
      </c>
      <c r="B5" s="9"/>
      <c r="C5" s="9"/>
      <c r="D5" s="9"/>
      <c r="E5" t="s" s="10">
        <v>811</v>
      </c>
      <c r="F5" t="s" s="10">
        <v>825</v>
      </c>
      <c r="G5" t="s" s="10">
        <v>160</v>
      </c>
      <c r="H5" s="9"/>
      <c r="I5" s="9"/>
      <c r="J5" s="20">
        <v>881.15</v>
      </c>
      <c r="K5" s="9"/>
    </row>
    <row r="6" ht="17" customHeight="1">
      <c r="A6" s="67">
        <v>42755</v>
      </c>
      <c r="B6" s="9"/>
      <c r="C6" s="9"/>
      <c r="D6" s="9"/>
      <c r="E6" t="s" s="10">
        <v>813</v>
      </c>
      <c r="F6" t="s" s="10">
        <v>826</v>
      </c>
      <c r="G6" t="s" s="10">
        <v>160</v>
      </c>
      <c r="H6" s="9"/>
      <c r="I6" s="9"/>
      <c r="J6" s="20">
        <v>76.5</v>
      </c>
      <c r="K6" s="9"/>
    </row>
    <row r="7" ht="17" customHeight="1">
      <c r="A7" s="67">
        <v>42835</v>
      </c>
      <c r="B7" s="9"/>
      <c r="C7" s="9"/>
      <c r="D7" s="9"/>
      <c r="E7" t="s" s="10">
        <v>827</v>
      </c>
      <c r="F7" t="s" s="10">
        <v>828</v>
      </c>
      <c r="G7" t="s" s="10">
        <v>724</v>
      </c>
      <c r="H7" t="s" s="10">
        <v>829</v>
      </c>
      <c r="I7" s="9"/>
      <c r="J7" s="20">
        <v>30740</v>
      </c>
      <c r="K7" s="9"/>
    </row>
    <row r="8" ht="17" customHeight="1">
      <c r="A8" s="67">
        <v>42865</v>
      </c>
      <c r="B8" s="9"/>
      <c r="C8" s="9"/>
      <c r="D8" s="9"/>
      <c r="E8" t="s" s="10">
        <v>823</v>
      </c>
      <c r="F8" t="s" s="10">
        <v>830</v>
      </c>
      <c r="G8" t="s" s="10">
        <v>160</v>
      </c>
      <c r="H8" s="9"/>
      <c r="I8" s="9"/>
      <c r="J8" s="20">
        <v>30</v>
      </c>
      <c r="K8" s="9"/>
    </row>
    <row r="9" ht="17" customHeight="1">
      <c r="A9" s="67">
        <v>42868</v>
      </c>
      <c r="B9" s="9"/>
      <c r="C9" s="9"/>
      <c r="D9" s="9"/>
      <c r="E9" t="s" s="10">
        <v>525</v>
      </c>
      <c r="F9" t="s" s="10">
        <v>831</v>
      </c>
      <c r="G9" t="s" s="10">
        <v>160</v>
      </c>
      <c r="H9" s="9"/>
      <c r="I9" s="9"/>
      <c r="J9" s="20">
        <v>179.1</v>
      </c>
      <c r="K9" s="9"/>
    </row>
    <row r="10" ht="17" customHeight="1">
      <c r="A10" s="67">
        <v>42871</v>
      </c>
      <c r="B10" s="9"/>
      <c r="C10" s="9"/>
      <c r="D10" s="9"/>
      <c r="E10" t="s" s="10">
        <v>832</v>
      </c>
      <c r="F10" t="s" s="10">
        <v>833</v>
      </c>
      <c r="G10" t="s" s="10">
        <v>767</v>
      </c>
      <c r="H10" s="9"/>
      <c r="I10" s="9"/>
      <c r="J10" s="20">
        <v>59.9</v>
      </c>
      <c r="K10" s="9"/>
    </row>
    <row r="11" ht="17" customHeight="1">
      <c r="A11" s="67">
        <v>42872</v>
      </c>
      <c r="B11" s="9"/>
      <c r="C11" s="9"/>
      <c r="D11" s="9"/>
      <c r="E11" t="s" s="10">
        <v>834</v>
      </c>
      <c r="F11" t="s" s="10">
        <v>835</v>
      </c>
      <c r="G11" t="s" s="10">
        <v>160</v>
      </c>
      <c r="H11" s="9"/>
      <c r="I11" s="9"/>
      <c r="J11" s="20">
        <v>2015</v>
      </c>
      <c r="K11" s="9"/>
    </row>
    <row r="12" ht="17" customHeight="1">
      <c r="A12" s="67">
        <v>42875</v>
      </c>
      <c r="B12" s="9"/>
      <c r="C12" s="9"/>
      <c r="D12" s="9"/>
      <c r="E12" t="s" s="10">
        <v>773</v>
      </c>
      <c r="F12" t="s" s="10">
        <v>836</v>
      </c>
      <c r="G12" t="s" s="10">
        <v>160</v>
      </c>
      <c r="H12" s="9"/>
      <c r="I12" s="9"/>
      <c r="J12" s="20">
        <v>1845</v>
      </c>
      <c r="K12" s="9"/>
    </row>
    <row r="13" ht="17" customHeight="1">
      <c r="A13" s="67">
        <v>42898</v>
      </c>
      <c r="B13" s="9"/>
      <c r="C13" s="9"/>
      <c r="D13" s="9"/>
      <c r="E13" t="s" s="10">
        <v>837</v>
      </c>
      <c r="F13" t="s" s="10">
        <v>838</v>
      </c>
      <c r="G13" t="s" s="10">
        <v>770</v>
      </c>
      <c r="H13" s="9"/>
      <c r="I13" s="9"/>
      <c r="J13" s="20">
        <v>756</v>
      </c>
      <c r="K13" s="9"/>
    </row>
    <row r="14" ht="17" customHeight="1">
      <c r="A14" s="67">
        <v>42916</v>
      </c>
      <c r="B14" s="9"/>
      <c r="C14" s="9"/>
      <c r="D14" s="9"/>
      <c r="E14" t="s" s="10">
        <v>839</v>
      </c>
      <c r="F14" t="s" s="10">
        <v>777</v>
      </c>
      <c r="G14" t="s" s="10">
        <v>160</v>
      </c>
      <c r="H14" s="9"/>
      <c r="I14" s="9"/>
      <c r="J14" s="20">
        <v>737.25</v>
      </c>
      <c r="K14" s="9"/>
    </row>
    <row r="15" ht="17" customHeight="1">
      <c r="A15" s="67">
        <v>42943</v>
      </c>
      <c r="B15" s="9"/>
      <c r="C15" s="9"/>
      <c r="D15" s="9"/>
      <c r="E15" t="s" s="10">
        <v>817</v>
      </c>
      <c r="F15" t="s" s="10">
        <v>840</v>
      </c>
      <c r="G15" t="s" s="10">
        <v>160</v>
      </c>
      <c r="H15" s="9"/>
      <c r="I15" s="9"/>
      <c r="J15" s="20">
        <v>5069.2</v>
      </c>
      <c r="K15" t="s" s="10">
        <v>841</v>
      </c>
    </row>
    <row r="16" ht="17" customHeight="1">
      <c r="A16" s="67">
        <v>42943</v>
      </c>
      <c r="B16" s="9"/>
      <c r="C16" s="9"/>
      <c r="D16" s="9"/>
      <c r="E16" t="s" s="10">
        <v>773</v>
      </c>
      <c r="F16" t="s" s="10">
        <v>842</v>
      </c>
      <c r="G16" t="s" s="10">
        <v>160</v>
      </c>
      <c r="H16" s="9"/>
      <c r="I16" s="9"/>
      <c r="J16" s="20">
        <v>4050</v>
      </c>
      <c r="K16" s="9"/>
    </row>
    <row r="17" ht="17" customHeight="1">
      <c r="A17" s="67">
        <v>43033</v>
      </c>
      <c r="B17" s="9"/>
      <c r="C17" s="9"/>
      <c r="D17" s="9"/>
      <c r="E17" t="s" s="10">
        <v>843</v>
      </c>
      <c r="F17" t="s" s="10">
        <v>844</v>
      </c>
      <c r="G17" t="s" s="10">
        <v>160</v>
      </c>
      <c r="H17" s="9"/>
      <c r="I17" t="s" s="10">
        <v>845</v>
      </c>
      <c r="J17" s="20">
        <v>10.6</v>
      </c>
      <c r="K17" s="9"/>
    </row>
    <row r="18" ht="17" customHeight="1">
      <c r="A18" s="67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ht="17" customHeight="1">
      <c r="A19" s="67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ht="17" customHeight="1">
      <c r="A20" s="67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ht="17" customHeight="1">
      <c r="A21" s="9"/>
      <c r="B21" s="9"/>
      <c r="C21" s="9"/>
      <c r="D21" s="9"/>
      <c r="E21" s="9"/>
      <c r="F21" t="s" s="10">
        <v>846</v>
      </c>
      <c r="G21" s="9"/>
      <c r="H21" t="s" s="10">
        <v>829</v>
      </c>
      <c r="I21" s="9"/>
      <c r="J21" s="20">
        <v>1500</v>
      </c>
      <c r="K21" s="9"/>
    </row>
    <row r="22" ht="17" customHeight="1">
      <c r="A22" s="9"/>
      <c r="B22" s="9"/>
      <c r="C22" s="9"/>
      <c r="D22" s="9"/>
      <c r="E22" s="9"/>
      <c r="F22" t="s" s="10">
        <v>847</v>
      </c>
      <c r="G22" s="9"/>
      <c r="H22" t="s" s="10">
        <v>829</v>
      </c>
      <c r="I22" s="9"/>
      <c r="J22" s="20">
        <v>2000</v>
      </c>
      <c r="K22" s="9"/>
    </row>
    <row r="23" ht="17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ht="17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ht="17" customHeight="1">
      <c r="A25" t="s" s="12">
        <v>848</v>
      </c>
      <c r="B25" s="23"/>
      <c r="C25" s="23"/>
      <c r="D25" s="23"/>
      <c r="E25" s="23"/>
      <c r="F25" s="23"/>
      <c r="G25" s="23"/>
      <c r="H25" s="23"/>
      <c r="I25" s="23"/>
      <c r="J25" s="11">
        <f>SUM(J4:J24)</f>
        <v>67578.7</v>
      </c>
      <c r="K25" s="9"/>
    </row>
    <row r="26" ht="17" customHeight="1">
      <c r="A26" t="s" s="10">
        <v>849</v>
      </c>
      <c r="B26" s="23"/>
      <c r="C26" s="23"/>
      <c r="D26" s="23"/>
      <c r="E26" s="23"/>
      <c r="F26" s="23"/>
      <c r="G26" s="23"/>
      <c r="H26" s="23"/>
      <c r="I26" s="23"/>
      <c r="J26" s="11">
        <f>J33</f>
        <v>0</v>
      </c>
      <c r="K26" s="9"/>
    </row>
    <row r="27" ht="17" customHeight="1">
      <c r="A27" t="s" s="10">
        <v>850</v>
      </c>
      <c r="B27" s="9"/>
      <c r="C27" s="9"/>
      <c r="D27" s="9"/>
      <c r="E27" s="9"/>
      <c r="F27" s="9"/>
      <c r="G27" s="9"/>
      <c r="H27" s="9"/>
      <c r="I27" s="9"/>
      <c r="J27" s="11">
        <f>SUM('Aufwände Loft'!J195:J202)</f>
        <v>2258</v>
      </c>
      <c r="K27" s="9"/>
    </row>
    <row r="28" ht="17" customHeight="1">
      <c r="A28" t="s" s="10">
        <v>851</v>
      </c>
      <c r="B28" s="9"/>
      <c r="C28" s="9"/>
      <c r="D28" s="9"/>
      <c r="E28" s="9"/>
      <c r="F28" s="9"/>
      <c r="G28" s="9"/>
      <c r="H28" s="9"/>
      <c r="I28" s="9"/>
      <c r="J28" s="13">
        <f>SUM(J25:J27)</f>
        <v>69836.7</v>
      </c>
      <c r="K28" s="9"/>
    </row>
    <row r="29" ht="17" customHeight="1">
      <c r="A29" s="22"/>
      <c r="B29" s="22"/>
      <c r="C29" s="22"/>
      <c r="D29" s="22"/>
      <c r="E29" s="22"/>
      <c r="F29" s="22"/>
      <c r="G29" s="22"/>
      <c r="H29" s="22"/>
      <c r="I29" s="22"/>
      <c r="J29" s="98"/>
      <c r="K29" s="9"/>
    </row>
    <row r="30" ht="17" customHeight="1">
      <c r="A30" s="22"/>
      <c r="B30" s="22"/>
      <c r="C30" s="22"/>
      <c r="D30" s="22"/>
      <c r="E30" s="22"/>
      <c r="F30" s="22"/>
      <c r="G30" s="22"/>
      <c r="H30" s="22"/>
      <c r="I30" s="22"/>
      <c r="J30" s="98"/>
      <c r="K30" s="9"/>
    </row>
    <row r="31" ht="17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ht="17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ht="17" customHeight="1">
      <c r="A33" s="9"/>
      <c r="B33" s="9"/>
      <c r="C33" s="9"/>
      <c r="D33" s="9"/>
      <c r="E33" s="9"/>
      <c r="F33" s="9"/>
      <c r="G33" s="23"/>
      <c r="H33" s="23"/>
      <c r="I33" s="23"/>
      <c r="J33" s="23"/>
      <c r="K33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210"/>
  <sheetViews>
    <sheetView workbookViewId="0" showGridLines="0" defaultGridColor="1"/>
  </sheetViews>
  <sheetFormatPr defaultColWidth="10.8333" defaultRowHeight="15" customHeight="1" outlineLevelRow="0" outlineLevelCol="0"/>
  <cols>
    <col min="1" max="1" width="10.2031" style="99" customWidth="1"/>
    <col min="2" max="2" width="6.5" style="99" customWidth="1"/>
    <col min="3" max="3" width="8.17188" style="99" customWidth="1"/>
    <col min="4" max="4" width="5.67188" style="99" customWidth="1"/>
    <col min="5" max="5" width="10.6719" style="99" customWidth="1"/>
    <col min="6" max="6" width="56.1719" style="99" customWidth="1"/>
    <col min="7" max="7" width="27.8516" style="99" customWidth="1"/>
    <col min="8" max="8" width="9.17188" style="99" customWidth="1"/>
    <col min="9" max="9" width="8.67188" style="99" customWidth="1"/>
    <col min="10" max="10" width="12.5" style="99" customWidth="1"/>
    <col min="11" max="16384" width="10.8516" style="99" customWidth="1"/>
  </cols>
  <sheetData>
    <row r="1" ht="18" customHeight="1">
      <c r="A1" t="s" s="7">
        <v>853</v>
      </c>
      <c r="B1" s="8"/>
      <c r="C1" s="8"/>
      <c r="D1" s="9"/>
      <c r="E1" s="9"/>
      <c r="F1" s="9"/>
      <c r="G1" s="9"/>
      <c r="H1" s="9"/>
      <c r="I1" s="9"/>
      <c r="J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854</v>
      </c>
      <c r="E3" t="s" s="12">
        <v>56</v>
      </c>
      <c r="F3" t="s" s="12">
        <v>57</v>
      </c>
      <c r="G3" t="s" s="12">
        <v>154</v>
      </c>
      <c r="H3" t="s" s="12">
        <v>155</v>
      </c>
      <c r="I3" t="s" s="12">
        <v>855</v>
      </c>
      <c r="J3" t="s" s="12">
        <v>59</v>
      </c>
    </row>
    <row r="4" ht="17" customHeight="1">
      <c r="A4" s="67">
        <v>42056</v>
      </c>
      <c r="B4" s="73">
        <v>1.458333333333333</v>
      </c>
      <c r="C4" s="20">
        <v>1</v>
      </c>
      <c r="D4" s="9"/>
      <c r="E4" t="s" s="10">
        <v>188</v>
      </c>
      <c r="F4" t="s" s="10">
        <v>856</v>
      </c>
      <c r="G4" t="s" s="10">
        <v>192</v>
      </c>
      <c r="H4" s="20">
        <v>1</v>
      </c>
      <c r="I4" s="20">
        <v>0</v>
      </c>
      <c r="J4" s="20">
        <f>H4*$D$207+I4*$D$208</f>
        <v>85</v>
      </c>
    </row>
    <row r="5" ht="17" customHeight="1">
      <c r="A5" s="67">
        <v>42062</v>
      </c>
      <c r="B5" s="73">
        <v>1.583333333333333</v>
      </c>
      <c r="C5" s="20">
        <v>2</v>
      </c>
      <c r="D5" s="9"/>
      <c r="E5" t="s" s="10">
        <v>188</v>
      </c>
      <c r="F5" t="s" s="10">
        <v>857</v>
      </c>
      <c r="G5" t="s" s="10">
        <v>192</v>
      </c>
      <c r="H5" s="20">
        <v>2</v>
      </c>
      <c r="I5" s="20">
        <v>0</v>
      </c>
      <c r="J5" s="20">
        <f>H5*$D$207+I5*$D$208</f>
        <v>170</v>
      </c>
    </row>
    <row r="6" ht="17" customHeight="1">
      <c r="A6" s="67">
        <v>42065</v>
      </c>
      <c r="B6" s="73">
        <v>1.458333333333333</v>
      </c>
      <c r="C6" s="20">
        <v>1</v>
      </c>
      <c r="D6" s="9"/>
      <c r="E6" t="s" s="10">
        <v>188</v>
      </c>
      <c r="F6" t="s" s="10">
        <v>858</v>
      </c>
      <c r="G6" t="s" s="10">
        <v>192</v>
      </c>
      <c r="H6" s="20">
        <v>1</v>
      </c>
      <c r="I6" s="20">
        <v>0</v>
      </c>
      <c r="J6" s="20">
        <f>H6*$D$207+I6*$D$208</f>
        <v>85</v>
      </c>
    </row>
    <row r="7" ht="17" customHeight="1">
      <c r="A7" s="67">
        <v>42066</v>
      </c>
      <c r="B7" s="73">
        <v>1.625</v>
      </c>
      <c r="C7" s="20">
        <v>1</v>
      </c>
      <c r="D7" s="9"/>
      <c r="E7" t="s" s="10">
        <v>188</v>
      </c>
      <c r="F7" t="s" s="10">
        <v>859</v>
      </c>
      <c r="G7" t="s" s="10">
        <v>192</v>
      </c>
      <c r="H7" s="20">
        <v>1</v>
      </c>
      <c r="I7" s="20">
        <v>0</v>
      </c>
      <c r="J7" s="20">
        <f>H7*$D$207+I7*$D$208</f>
        <v>85</v>
      </c>
    </row>
    <row r="8" ht="17" customHeight="1">
      <c r="A8" s="67">
        <v>42072</v>
      </c>
      <c r="B8" s="73">
        <v>1.416666666666667</v>
      </c>
      <c r="C8" s="20">
        <v>1</v>
      </c>
      <c r="D8" s="9"/>
      <c r="E8" t="s" s="10">
        <v>188</v>
      </c>
      <c r="F8" t="s" s="10">
        <v>860</v>
      </c>
      <c r="G8" t="s" s="10">
        <v>192</v>
      </c>
      <c r="H8" s="20">
        <v>1</v>
      </c>
      <c r="I8" s="20">
        <v>0</v>
      </c>
      <c r="J8" s="20">
        <f>H8*$D$207+I8*$D$208</f>
        <v>85</v>
      </c>
    </row>
    <row r="9" ht="17" customHeight="1">
      <c r="A9" s="67">
        <v>42073</v>
      </c>
      <c r="B9" s="73">
        <v>1.458333333333333</v>
      </c>
      <c r="C9" s="20">
        <v>1</v>
      </c>
      <c r="D9" s="20">
        <v>1</v>
      </c>
      <c r="E9" t="s" s="10">
        <v>188</v>
      </c>
      <c r="F9" t="s" s="10">
        <v>861</v>
      </c>
      <c r="G9" t="s" s="10">
        <v>862</v>
      </c>
      <c r="H9" s="20">
        <v>2</v>
      </c>
      <c r="I9" s="20">
        <v>30</v>
      </c>
      <c r="J9" s="20">
        <f>H9*$D$207+I9*$D$208</f>
        <v>191</v>
      </c>
    </row>
    <row r="10" ht="17" customHeight="1">
      <c r="A10" s="67">
        <v>42073</v>
      </c>
      <c r="B10" s="73">
        <v>1.604166666666667</v>
      </c>
      <c r="C10" s="20">
        <v>1</v>
      </c>
      <c r="D10" s="20">
        <v>1</v>
      </c>
      <c r="E10" t="s" s="10">
        <v>188</v>
      </c>
      <c r="F10" t="s" s="10">
        <v>863</v>
      </c>
      <c r="G10" t="s" s="10">
        <v>862</v>
      </c>
      <c r="H10" s="20">
        <v>2</v>
      </c>
      <c r="I10" s="20">
        <v>30</v>
      </c>
      <c r="J10" s="20">
        <f>H10*$D$207+I10*$D$208</f>
        <v>191</v>
      </c>
    </row>
    <row r="11" ht="17" customHeight="1">
      <c r="A11" s="67">
        <v>42088</v>
      </c>
      <c r="B11" s="73">
        <v>1.625</v>
      </c>
      <c r="C11" s="20">
        <v>0.5</v>
      </c>
      <c r="D11" s="9"/>
      <c r="E11" t="s" s="10">
        <v>188</v>
      </c>
      <c r="F11" t="s" s="10">
        <v>864</v>
      </c>
      <c r="G11" t="s" s="10">
        <v>192</v>
      </c>
      <c r="H11" s="20">
        <v>0.5</v>
      </c>
      <c r="I11" s="20">
        <v>0</v>
      </c>
      <c r="J11" s="20">
        <f>H11*$D$207+I11*$D$208</f>
        <v>42.5</v>
      </c>
    </row>
    <row r="12" ht="17" customHeight="1">
      <c r="A12" s="67">
        <v>42094</v>
      </c>
      <c r="B12" s="73">
        <v>1.458333333333333</v>
      </c>
      <c r="C12" s="20">
        <v>0.5</v>
      </c>
      <c r="D12" s="9"/>
      <c r="E12" t="s" s="10">
        <v>188</v>
      </c>
      <c r="F12" t="s" s="10">
        <v>856</v>
      </c>
      <c r="G12" t="s" s="10">
        <v>192</v>
      </c>
      <c r="H12" s="20">
        <v>0.5</v>
      </c>
      <c r="I12" s="20">
        <v>0</v>
      </c>
      <c r="J12" s="20">
        <f>H12*$D$207+I12*$D$208</f>
        <v>42.5</v>
      </c>
    </row>
    <row r="13" ht="17" customHeight="1">
      <c r="A13" s="67">
        <v>42096</v>
      </c>
      <c r="B13" s="73">
        <v>1.416666666666667</v>
      </c>
      <c r="C13" s="20">
        <v>1</v>
      </c>
      <c r="D13" s="9"/>
      <c r="E13" t="s" s="10">
        <v>188</v>
      </c>
      <c r="F13" t="s" s="10">
        <v>865</v>
      </c>
      <c r="G13" t="s" s="10">
        <v>192</v>
      </c>
      <c r="H13" s="20">
        <v>1</v>
      </c>
      <c r="I13" s="20">
        <v>0</v>
      </c>
      <c r="J13" s="20">
        <f>H13*$D$207+I13*$D$208</f>
        <v>85</v>
      </c>
    </row>
    <row r="14" ht="17" customHeight="1">
      <c r="A14" s="67">
        <v>42103</v>
      </c>
      <c r="B14" s="73">
        <v>1.4375</v>
      </c>
      <c r="C14" s="20">
        <v>0.5</v>
      </c>
      <c r="D14" s="9"/>
      <c r="E14" t="s" s="10">
        <v>188</v>
      </c>
      <c r="F14" t="s" s="10">
        <v>866</v>
      </c>
      <c r="G14" t="s" s="10">
        <v>192</v>
      </c>
      <c r="H14" s="20">
        <v>0.5</v>
      </c>
      <c r="I14" s="20">
        <v>0</v>
      </c>
      <c r="J14" s="20">
        <f>H14*$D$207+I14*$D$208</f>
        <v>42.5</v>
      </c>
    </row>
    <row r="15" ht="17" customHeight="1">
      <c r="A15" s="67">
        <v>42104</v>
      </c>
      <c r="B15" s="73">
        <v>1.479166666666667</v>
      </c>
      <c r="C15" s="20">
        <v>0.5</v>
      </c>
      <c r="D15" s="9"/>
      <c r="E15" t="s" s="10">
        <v>188</v>
      </c>
      <c r="F15" t="s" s="10">
        <v>867</v>
      </c>
      <c r="G15" t="s" s="10">
        <v>192</v>
      </c>
      <c r="H15" s="20">
        <v>0.5</v>
      </c>
      <c r="I15" s="20">
        <v>0</v>
      </c>
      <c r="J15" s="20">
        <f>H15*$D$207+I15*$D$208</f>
        <v>42.5</v>
      </c>
    </row>
    <row r="16" ht="17" customHeight="1">
      <c r="A16" s="67">
        <v>42106</v>
      </c>
      <c r="B16" s="73">
        <v>1.583333333333333</v>
      </c>
      <c r="C16" s="20">
        <v>1</v>
      </c>
      <c r="D16" s="9"/>
      <c r="E16" t="s" s="10">
        <v>188</v>
      </c>
      <c r="F16" t="s" s="10">
        <v>868</v>
      </c>
      <c r="G16" t="s" s="10">
        <v>192</v>
      </c>
      <c r="H16" s="20">
        <v>1</v>
      </c>
      <c r="I16" s="20">
        <v>0</v>
      </c>
      <c r="J16" s="20">
        <f>H16*$D$207+I16*$D$208</f>
        <v>85</v>
      </c>
    </row>
    <row r="17" ht="17" customHeight="1">
      <c r="A17" s="67">
        <v>42018</v>
      </c>
      <c r="B17" s="73">
        <v>1.416666666666667</v>
      </c>
      <c r="C17" s="20">
        <v>1</v>
      </c>
      <c r="D17" s="9"/>
      <c r="E17" t="s" s="10">
        <v>374</v>
      </c>
      <c r="F17" t="s" s="10">
        <v>869</v>
      </c>
      <c r="G17" t="s" s="10">
        <v>192</v>
      </c>
      <c r="H17" s="20">
        <v>2</v>
      </c>
      <c r="I17" s="20">
        <v>0</v>
      </c>
      <c r="J17" s="20">
        <f>H17*$D$207+I17*$D$208</f>
        <v>170</v>
      </c>
    </row>
    <row r="18" ht="17" customHeight="1">
      <c r="A18" s="67">
        <v>42114</v>
      </c>
      <c r="B18" s="73">
        <v>1.708333333333333</v>
      </c>
      <c r="C18" s="20">
        <v>4</v>
      </c>
      <c r="D18" s="9"/>
      <c r="E18" t="s" s="10">
        <v>188</v>
      </c>
      <c r="F18" t="s" s="10">
        <v>870</v>
      </c>
      <c r="G18" t="s" s="10">
        <v>192</v>
      </c>
      <c r="H18" s="20">
        <v>4</v>
      </c>
      <c r="I18" s="20">
        <v>0</v>
      </c>
      <c r="J18" s="20">
        <f>H18*$D$207+I18*$D$208</f>
        <v>340</v>
      </c>
    </row>
    <row r="19" ht="17" customHeight="1">
      <c r="A19" s="67">
        <v>42115</v>
      </c>
      <c r="B19" s="73">
        <v>1.708333333333333</v>
      </c>
      <c r="C19" s="20">
        <v>1</v>
      </c>
      <c r="D19" s="9"/>
      <c r="E19" t="s" s="10">
        <v>188</v>
      </c>
      <c r="F19" t="s" s="10">
        <v>871</v>
      </c>
      <c r="G19" t="s" s="10">
        <v>192</v>
      </c>
      <c r="H19" s="20">
        <v>1</v>
      </c>
      <c r="I19" s="20">
        <v>0</v>
      </c>
      <c r="J19" s="20">
        <f>H19*$D$207+I19*$D$208</f>
        <v>85</v>
      </c>
    </row>
    <row r="20" ht="17" customHeight="1">
      <c r="A20" s="67">
        <v>42121</v>
      </c>
      <c r="B20" s="73">
        <v>1.708333333333333</v>
      </c>
      <c r="C20" s="20">
        <v>1</v>
      </c>
      <c r="D20" s="9"/>
      <c r="E20" t="s" s="10">
        <v>188</v>
      </c>
      <c r="F20" t="s" s="10">
        <v>872</v>
      </c>
      <c r="G20" t="s" s="10">
        <v>192</v>
      </c>
      <c r="H20" s="20">
        <v>1</v>
      </c>
      <c r="I20" s="20">
        <v>0</v>
      </c>
      <c r="J20" s="20">
        <f>H20*$D$207+I20*$D$208</f>
        <v>85</v>
      </c>
    </row>
    <row r="21" ht="17" customHeight="1">
      <c r="A21" s="67">
        <v>42124</v>
      </c>
      <c r="B21" s="73">
        <v>1.354166666666667</v>
      </c>
      <c r="C21" s="20">
        <v>1</v>
      </c>
      <c r="D21" s="20">
        <v>1</v>
      </c>
      <c r="E21" t="s" s="10">
        <v>188</v>
      </c>
      <c r="F21" t="s" s="10">
        <v>873</v>
      </c>
      <c r="G21" t="s" s="10">
        <v>862</v>
      </c>
      <c r="H21" s="20">
        <v>2</v>
      </c>
      <c r="I21" s="20">
        <v>30</v>
      </c>
      <c r="J21" s="20">
        <f>H21*$D$207+I21*$D$208</f>
        <v>191</v>
      </c>
    </row>
    <row r="22" ht="17" customHeight="1">
      <c r="A22" s="67">
        <v>42105</v>
      </c>
      <c r="B22" s="73">
        <v>1.583333333333333</v>
      </c>
      <c r="C22" s="20">
        <v>2</v>
      </c>
      <c r="D22" s="20">
        <v>2</v>
      </c>
      <c r="E22" t="s" s="10">
        <v>374</v>
      </c>
      <c r="F22" t="s" s="10">
        <v>874</v>
      </c>
      <c r="G22" t="s" s="10">
        <v>862</v>
      </c>
      <c r="H22" s="20">
        <v>4</v>
      </c>
      <c r="I22" s="20">
        <v>30</v>
      </c>
      <c r="J22" s="20">
        <f>H22*$D$207+I22*$D$208</f>
        <v>361</v>
      </c>
    </row>
    <row r="23" ht="17" customHeight="1">
      <c r="A23" s="67">
        <v>42146</v>
      </c>
      <c r="B23" s="73">
        <v>1.666666666666667</v>
      </c>
      <c r="C23" s="20">
        <v>3</v>
      </c>
      <c r="D23" s="9"/>
      <c r="E23" t="s" s="10">
        <v>188</v>
      </c>
      <c r="F23" t="s" s="10">
        <v>875</v>
      </c>
      <c r="G23" t="s" s="10">
        <v>192</v>
      </c>
      <c r="H23" s="20">
        <v>3</v>
      </c>
      <c r="I23" s="20">
        <v>0</v>
      </c>
      <c r="J23" s="20">
        <f>H23*$D$207+I23*$D$208</f>
        <v>255</v>
      </c>
    </row>
    <row r="24" ht="17" customHeight="1">
      <c r="A24" s="67">
        <v>42146</v>
      </c>
      <c r="B24" s="73">
        <v>1.5</v>
      </c>
      <c r="C24" s="20">
        <v>1</v>
      </c>
      <c r="D24" s="9"/>
      <c r="E24" t="s" s="10">
        <v>188</v>
      </c>
      <c r="F24" t="s" s="10">
        <v>876</v>
      </c>
      <c r="G24" t="s" s="10">
        <v>192</v>
      </c>
      <c r="H24" s="20">
        <v>1</v>
      </c>
      <c r="I24" s="20">
        <v>0</v>
      </c>
      <c r="J24" s="20">
        <f>H24*$D$207+I24*$D$208</f>
        <v>85</v>
      </c>
    </row>
    <row r="25" ht="17" customHeight="1">
      <c r="A25" s="67">
        <v>42157</v>
      </c>
      <c r="B25" s="73">
        <v>1.666666666666667</v>
      </c>
      <c r="C25" s="20">
        <v>1</v>
      </c>
      <c r="D25" s="9"/>
      <c r="E25" t="s" s="10">
        <v>188</v>
      </c>
      <c r="F25" t="s" s="10">
        <v>877</v>
      </c>
      <c r="G25" t="s" s="10">
        <v>192</v>
      </c>
      <c r="H25" s="20">
        <v>1</v>
      </c>
      <c r="I25" s="20">
        <v>0</v>
      </c>
      <c r="J25" s="20">
        <f>H25*$D$207+I25*$D$208</f>
        <v>85</v>
      </c>
    </row>
    <row r="26" ht="17" customHeight="1">
      <c r="A26" s="67">
        <v>42173</v>
      </c>
      <c r="B26" s="73">
        <v>1.666666666666667</v>
      </c>
      <c r="C26" s="20">
        <v>1</v>
      </c>
      <c r="D26" s="9"/>
      <c r="E26" t="s" s="10">
        <v>188</v>
      </c>
      <c r="F26" t="s" s="10">
        <v>878</v>
      </c>
      <c r="G26" t="s" s="10">
        <v>192</v>
      </c>
      <c r="H26" s="20">
        <v>1</v>
      </c>
      <c r="I26" s="20">
        <v>0</v>
      </c>
      <c r="J26" s="20">
        <f>H26*$D$207+I26*$D$208</f>
        <v>85</v>
      </c>
    </row>
    <row r="27" ht="17" customHeight="1">
      <c r="A27" s="67">
        <v>42178</v>
      </c>
      <c r="B27" s="73">
        <v>1.583333333333333</v>
      </c>
      <c r="C27" s="20">
        <v>2</v>
      </c>
      <c r="D27" s="9"/>
      <c r="E27" t="s" s="10">
        <v>188</v>
      </c>
      <c r="F27" t="s" s="10">
        <v>879</v>
      </c>
      <c r="G27" t="s" s="10">
        <v>192</v>
      </c>
      <c r="H27" s="20">
        <v>2</v>
      </c>
      <c r="I27" s="20">
        <v>0</v>
      </c>
      <c r="J27" s="20">
        <f>H27*$D$207+I27*$D$208</f>
        <v>170</v>
      </c>
    </row>
    <row r="28" ht="17" customHeight="1">
      <c r="A28" s="67">
        <v>42230</v>
      </c>
      <c r="B28" s="73">
        <v>1.666666666666667</v>
      </c>
      <c r="C28" s="20">
        <v>2</v>
      </c>
      <c r="D28" s="9"/>
      <c r="E28" t="s" s="10">
        <v>188</v>
      </c>
      <c r="F28" t="s" s="10">
        <v>880</v>
      </c>
      <c r="G28" t="s" s="10">
        <v>192</v>
      </c>
      <c r="H28" s="20">
        <v>2</v>
      </c>
      <c r="I28" s="20">
        <v>0</v>
      </c>
      <c r="J28" s="20">
        <f>H28*$D$207+I28*$D$208</f>
        <v>170</v>
      </c>
    </row>
    <row r="29" ht="17" customHeight="1">
      <c r="A29" s="67">
        <v>42251</v>
      </c>
      <c r="B29" s="73">
        <v>1.625</v>
      </c>
      <c r="C29" s="20">
        <v>1</v>
      </c>
      <c r="D29" s="9"/>
      <c r="E29" t="s" s="10">
        <v>188</v>
      </c>
      <c r="F29" t="s" s="10">
        <v>881</v>
      </c>
      <c r="G29" t="s" s="10">
        <v>192</v>
      </c>
      <c r="H29" s="20">
        <v>1</v>
      </c>
      <c r="I29" s="20">
        <v>0</v>
      </c>
      <c r="J29" s="20">
        <f>H29*$D$207+I29*$D$208</f>
        <v>85</v>
      </c>
    </row>
    <row r="30" ht="17" customHeight="1">
      <c r="A30" s="67">
        <v>42251</v>
      </c>
      <c r="B30" s="73">
        <v>1.666666666666667</v>
      </c>
      <c r="C30" s="20">
        <v>1</v>
      </c>
      <c r="D30" s="9"/>
      <c r="E30" t="s" s="10">
        <v>188</v>
      </c>
      <c r="F30" t="s" s="10">
        <v>882</v>
      </c>
      <c r="G30" t="s" s="10">
        <v>192</v>
      </c>
      <c r="H30" s="20">
        <v>1</v>
      </c>
      <c r="I30" s="20">
        <v>0</v>
      </c>
      <c r="J30" s="20">
        <f>H30*$D$207+I30*$D$208</f>
        <v>85</v>
      </c>
    </row>
    <row r="31" ht="17" customHeight="1">
      <c r="A31" s="67">
        <v>42319</v>
      </c>
      <c r="B31" s="73">
        <v>1.416666666666667</v>
      </c>
      <c r="C31" s="20">
        <v>2</v>
      </c>
      <c r="D31" s="9"/>
      <c r="E31" t="s" s="10">
        <v>374</v>
      </c>
      <c r="F31" t="s" s="10">
        <v>883</v>
      </c>
      <c r="G31" t="s" s="10">
        <v>884</v>
      </c>
      <c r="H31" s="20">
        <v>4</v>
      </c>
      <c r="I31" s="20">
        <v>30</v>
      </c>
      <c r="J31" s="20">
        <f>H31*$D$207+I31*$D$208</f>
        <v>361</v>
      </c>
    </row>
    <row r="32" ht="17" customHeight="1">
      <c r="A32" s="67">
        <v>42321</v>
      </c>
      <c r="B32" s="73">
        <v>1.416666666666667</v>
      </c>
      <c r="C32" s="20">
        <v>1</v>
      </c>
      <c r="D32" s="9"/>
      <c r="E32" t="s" s="10">
        <v>188</v>
      </c>
      <c r="F32" t="s" s="10">
        <v>885</v>
      </c>
      <c r="G32" t="s" s="10">
        <v>192</v>
      </c>
      <c r="H32" s="20">
        <v>1</v>
      </c>
      <c r="I32" s="20">
        <v>0</v>
      </c>
      <c r="J32" s="20">
        <f>H32*$D$207+I32*$D$208</f>
        <v>85</v>
      </c>
    </row>
    <row r="33" ht="17" customHeight="1">
      <c r="A33" s="67">
        <v>42334</v>
      </c>
      <c r="B33" s="73">
        <v>1.666666666666667</v>
      </c>
      <c r="C33" s="20">
        <v>1</v>
      </c>
      <c r="D33" s="9"/>
      <c r="E33" t="s" s="10">
        <v>188</v>
      </c>
      <c r="F33" t="s" s="10">
        <v>886</v>
      </c>
      <c r="G33" t="s" s="10">
        <v>192</v>
      </c>
      <c r="H33" s="20">
        <v>1</v>
      </c>
      <c r="I33" s="20">
        <v>0</v>
      </c>
      <c r="J33" s="20">
        <f>H33*$D$207+I33*$D$208</f>
        <v>85</v>
      </c>
    </row>
    <row r="34" ht="17" customHeight="1">
      <c r="A34" s="67">
        <v>42344</v>
      </c>
      <c r="B34" s="73">
        <v>1.666666666666667</v>
      </c>
      <c r="C34" s="20">
        <v>3</v>
      </c>
      <c r="D34" s="9"/>
      <c r="E34" t="s" s="10">
        <v>188</v>
      </c>
      <c r="F34" t="s" s="10">
        <v>887</v>
      </c>
      <c r="G34" t="s" s="10">
        <v>192</v>
      </c>
      <c r="H34" s="20">
        <v>3</v>
      </c>
      <c r="I34" s="20">
        <v>0</v>
      </c>
      <c r="J34" s="20">
        <f>H34*$D$207+I34*$D$208</f>
        <v>255</v>
      </c>
    </row>
    <row r="35" ht="17" customHeight="1">
      <c r="A35" s="67">
        <v>42345</v>
      </c>
      <c r="B35" s="73">
        <v>1.791666666666667</v>
      </c>
      <c r="C35" s="20">
        <v>4</v>
      </c>
      <c r="D35" s="20">
        <v>2</v>
      </c>
      <c r="E35" t="s" s="10">
        <v>374</v>
      </c>
      <c r="F35" t="s" s="10">
        <v>888</v>
      </c>
      <c r="G35" t="s" s="10">
        <v>889</v>
      </c>
      <c r="H35" s="20">
        <v>6</v>
      </c>
      <c r="I35" s="20">
        <v>30</v>
      </c>
      <c r="J35" s="20">
        <f>H35*$D$207+I35*$D$208</f>
        <v>531</v>
      </c>
    </row>
    <row r="36" ht="17" customHeight="1">
      <c r="A36" s="67">
        <v>42347</v>
      </c>
      <c r="B36" s="73">
        <v>1.361111111111111</v>
      </c>
      <c r="C36" s="20">
        <v>1</v>
      </c>
      <c r="D36" s="20">
        <v>1</v>
      </c>
      <c r="E36" t="s" s="10">
        <v>188</v>
      </c>
      <c r="F36" t="s" s="10">
        <v>890</v>
      </c>
      <c r="G36" t="s" s="10">
        <v>862</v>
      </c>
      <c r="H36" s="20">
        <v>2</v>
      </c>
      <c r="I36" s="20">
        <v>30</v>
      </c>
      <c r="J36" s="20">
        <f>H36*$D$207+I36*$D$208</f>
        <v>191</v>
      </c>
    </row>
    <row r="37" ht="17" customHeight="1">
      <c r="A37" s="67">
        <v>42375</v>
      </c>
      <c r="B37" s="73">
        <v>1.458333333333333</v>
      </c>
      <c r="C37" s="20">
        <v>1</v>
      </c>
      <c r="D37" s="9"/>
      <c r="E37" t="s" s="10">
        <v>188</v>
      </c>
      <c r="F37" t="s" s="10">
        <v>891</v>
      </c>
      <c r="G37" t="s" s="10">
        <v>192</v>
      </c>
      <c r="H37" s="20">
        <v>1</v>
      </c>
      <c r="I37" s="20">
        <v>0</v>
      </c>
      <c r="J37" s="20">
        <f>H37*$D$207+I37*$D$208</f>
        <v>85</v>
      </c>
    </row>
    <row r="38" ht="17" customHeight="1">
      <c r="A38" s="67">
        <v>42376</v>
      </c>
      <c r="B38" s="73">
        <v>1.5625</v>
      </c>
      <c r="C38" s="20">
        <v>1</v>
      </c>
      <c r="D38" s="9"/>
      <c r="E38" t="s" s="10">
        <v>188</v>
      </c>
      <c r="F38" t="s" s="10">
        <v>892</v>
      </c>
      <c r="G38" t="s" s="10">
        <v>192</v>
      </c>
      <c r="H38" s="20">
        <v>1</v>
      </c>
      <c r="I38" s="20">
        <v>0</v>
      </c>
      <c r="J38" s="20">
        <f>H38*$D$207+I38*$D$208</f>
        <v>85</v>
      </c>
    </row>
    <row r="39" ht="17" customHeight="1">
      <c r="A39" s="67">
        <v>42377</v>
      </c>
      <c r="B39" s="73">
        <v>1.4375</v>
      </c>
      <c r="C39" s="20">
        <v>1</v>
      </c>
      <c r="D39" s="20">
        <v>2</v>
      </c>
      <c r="E39" t="s" s="10">
        <v>374</v>
      </c>
      <c r="F39" t="s" s="10">
        <v>893</v>
      </c>
      <c r="G39" t="s" s="10">
        <v>862</v>
      </c>
      <c r="H39" s="20">
        <v>4</v>
      </c>
      <c r="I39" s="20">
        <v>30</v>
      </c>
      <c r="J39" s="20">
        <f>H39*$D$207+I39*$D$208</f>
        <v>361</v>
      </c>
    </row>
    <row r="40" ht="17" customHeight="1">
      <c r="A40" s="67">
        <v>42384</v>
      </c>
      <c r="B40" s="73">
        <v>1.6875</v>
      </c>
      <c r="C40" s="20">
        <v>2</v>
      </c>
      <c r="D40" s="9"/>
      <c r="E40" t="s" s="10">
        <v>487</v>
      </c>
      <c r="F40" t="s" s="10">
        <v>894</v>
      </c>
      <c r="G40" t="s" s="10">
        <v>192</v>
      </c>
      <c r="H40" s="20">
        <v>2</v>
      </c>
      <c r="I40" s="20">
        <v>0</v>
      </c>
      <c r="J40" s="20">
        <f>H40*$D$207+I40*$D$208</f>
        <v>170</v>
      </c>
    </row>
    <row r="41" ht="17" customHeight="1">
      <c r="A41" s="67">
        <v>42392</v>
      </c>
      <c r="B41" s="73">
        <v>1.4375</v>
      </c>
      <c r="C41" s="20">
        <v>4</v>
      </c>
      <c r="D41" s="20">
        <v>2</v>
      </c>
      <c r="E41" t="s" s="10">
        <v>374</v>
      </c>
      <c r="F41" t="s" s="10">
        <v>895</v>
      </c>
      <c r="G41" t="s" s="10">
        <v>862</v>
      </c>
      <c r="H41" s="20">
        <v>10</v>
      </c>
      <c r="I41" s="20">
        <v>30</v>
      </c>
      <c r="J41" s="20">
        <f>H41*$D$207+I41*$D$208</f>
        <v>871</v>
      </c>
    </row>
    <row r="42" ht="17" customHeight="1">
      <c r="A42" s="67">
        <v>42399</v>
      </c>
      <c r="B42" s="73">
        <v>1.479166666666667</v>
      </c>
      <c r="C42" s="20">
        <v>3</v>
      </c>
      <c r="D42" s="20">
        <v>2</v>
      </c>
      <c r="E42" t="s" s="10">
        <v>374</v>
      </c>
      <c r="F42" t="s" s="10">
        <v>896</v>
      </c>
      <c r="G42" t="s" s="10">
        <v>862</v>
      </c>
      <c r="H42" s="20">
        <v>8</v>
      </c>
      <c r="I42" s="20">
        <v>30</v>
      </c>
      <c r="J42" s="20">
        <f>H42*$D$207+I42*$D$208</f>
        <v>701</v>
      </c>
    </row>
    <row r="43" ht="17" customHeight="1">
      <c r="A43" s="67">
        <v>42406</v>
      </c>
      <c r="B43" s="73">
        <v>1.583333333333333</v>
      </c>
      <c r="C43" s="20">
        <v>1</v>
      </c>
      <c r="D43" s="20">
        <v>2</v>
      </c>
      <c r="E43" t="s" s="10">
        <v>374</v>
      </c>
      <c r="F43" t="s" s="10">
        <v>897</v>
      </c>
      <c r="G43" t="s" s="10">
        <v>862</v>
      </c>
      <c r="H43" s="20">
        <v>4</v>
      </c>
      <c r="I43" s="20">
        <v>30</v>
      </c>
      <c r="J43" s="20">
        <f>H43*$D$207+I43*$D$208</f>
        <v>361</v>
      </c>
    </row>
    <row r="44" ht="17" customHeight="1">
      <c r="A44" s="67">
        <v>42410</v>
      </c>
      <c r="B44" s="73">
        <v>1.666666666666667</v>
      </c>
      <c r="C44" s="20">
        <v>2</v>
      </c>
      <c r="D44" s="9"/>
      <c r="E44" t="s" s="10">
        <v>487</v>
      </c>
      <c r="F44" t="s" s="10">
        <v>898</v>
      </c>
      <c r="G44" t="s" s="10">
        <v>192</v>
      </c>
      <c r="H44" s="20">
        <v>2</v>
      </c>
      <c r="I44" s="20">
        <v>0</v>
      </c>
      <c r="J44" s="20">
        <f>H44*$D$207+I44*$D$208</f>
        <v>170</v>
      </c>
    </row>
    <row r="45" ht="17" customHeight="1">
      <c r="A45" s="67">
        <v>42411</v>
      </c>
      <c r="B45" s="73">
        <v>1.666666666666667</v>
      </c>
      <c r="C45" s="20">
        <v>1</v>
      </c>
      <c r="D45" s="20">
        <v>1</v>
      </c>
      <c r="E45" t="s" s="10">
        <v>487</v>
      </c>
      <c r="F45" t="s" s="10">
        <v>899</v>
      </c>
      <c r="G45" t="s" s="10">
        <v>862</v>
      </c>
      <c r="H45" s="20">
        <v>2</v>
      </c>
      <c r="I45" s="20">
        <v>30</v>
      </c>
      <c r="J45" s="20">
        <f>H45*$D$207+I45*$D$208</f>
        <v>191</v>
      </c>
    </row>
    <row r="46" ht="17" customHeight="1">
      <c r="A46" s="67">
        <v>42413</v>
      </c>
      <c r="B46" s="73">
        <v>1.354166666666667</v>
      </c>
      <c r="C46" s="20">
        <v>6.5</v>
      </c>
      <c r="D46" s="20">
        <v>2</v>
      </c>
      <c r="E46" t="s" s="10">
        <v>374</v>
      </c>
      <c r="F46" t="s" s="10">
        <v>900</v>
      </c>
      <c r="G46" t="s" s="10">
        <v>862</v>
      </c>
      <c r="H46" s="20">
        <v>15</v>
      </c>
      <c r="I46" s="20">
        <v>30</v>
      </c>
      <c r="J46" s="20">
        <f>H46*$D$207+I46*$D$208</f>
        <v>1296</v>
      </c>
    </row>
    <row r="47" ht="17" customHeight="1">
      <c r="A47" s="67">
        <v>42420</v>
      </c>
      <c r="B47" s="73">
        <v>1.541666666666667</v>
      </c>
      <c r="C47" s="20">
        <v>1</v>
      </c>
      <c r="D47" s="20">
        <v>2</v>
      </c>
      <c r="E47" t="s" s="10">
        <v>374</v>
      </c>
      <c r="F47" t="s" s="10">
        <v>901</v>
      </c>
      <c r="G47" t="s" s="10">
        <v>862</v>
      </c>
      <c r="H47" s="20">
        <v>4</v>
      </c>
      <c r="I47" s="20">
        <v>30</v>
      </c>
      <c r="J47" s="20">
        <f>H47*$D$207+I47*$D$208</f>
        <v>361</v>
      </c>
    </row>
    <row r="48" ht="17" customHeight="1">
      <c r="A48" s="67">
        <v>42426</v>
      </c>
      <c r="B48" s="73">
        <v>1.541666666666667</v>
      </c>
      <c r="C48" s="20">
        <v>1</v>
      </c>
      <c r="D48" s="20">
        <v>2</v>
      </c>
      <c r="E48" t="s" s="10">
        <v>374</v>
      </c>
      <c r="F48" t="s" s="10">
        <v>901</v>
      </c>
      <c r="G48" t="s" s="10">
        <v>862</v>
      </c>
      <c r="H48" s="20">
        <v>4</v>
      </c>
      <c r="I48" s="20">
        <v>30</v>
      </c>
      <c r="J48" s="20">
        <f>H48*$D$207+I48*$D$208</f>
        <v>361</v>
      </c>
    </row>
    <row r="49" ht="17" customHeight="1">
      <c r="A49" s="67">
        <v>42431</v>
      </c>
      <c r="B49" s="73">
        <v>1.645833333333333</v>
      </c>
      <c r="C49" s="20">
        <v>1</v>
      </c>
      <c r="D49" s="20">
        <v>2</v>
      </c>
      <c r="E49" t="s" s="10">
        <v>374</v>
      </c>
      <c r="F49" t="s" s="10">
        <v>902</v>
      </c>
      <c r="G49" t="s" s="10">
        <v>862</v>
      </c>
      <c r="H49" s="20">
        <v>4</v>
      </c>
      <c r="I49" s="20">
        <v>30</v>
      </c>
      <c r="J49" s="20">
        <f>H49*$D$207+I49*$D$208</f>
        <v>361</v>
      </c>
    </row>
    <row r="50" ht="17" customHeight="1">
      <c r="A50" s="67">
        <v>42433</v>
      </c>
      <c r="B50" s="73">
        <v>1.666666666666667</v>
      </c>
      <c r="C50" s="20">
        <v>2</v>
      </c>
      <c r="D50" s="20">
        <v>2</v>
      </c>
      <c r="E50" t="s" s="10">
        <v>374</v>
      </c>
      <c r="F50" t="s" s="10">
        <v>903</v>
      </c>
      <c r="G50" t="s" s="10">
        <v>862</v>
      </c>
      <c r="H50" s="20">
        <v>6</v>
      </c>
      <c r="I50" s="20">
        <v>30</v>
      </c>
      <c r="J50" s="20">
        <f>H50*$D$207+I50*$D$208</f>
        <v>531</v>
      </c>
    </row>
    <row r="51" ht="17" customHeight="1">
      <c r="A51" s="67">
        <v>42434</v>
      </c>
      <c r="B51" s="73">
        <v>1.416666666666667</v>
      </c>
      <c r="C51" s="20">
        <v>2</v>
      </c>
      <c r="D51" s="9"/>
      <c r="E51" t="s" s="10">
        <v>487</v>
      </c>
      <c r="F51" t="s" s="10">
        <v>904</v>
      </c>
      <c r="G51" t="s" s="10">
        <v>192</v>
      </c>
      <c r="H51" s="20">
        <v>2</v>
      </c>
      <c r="I51" s="20">
        <v>0</v>
      </c>
      <c r="J51" s="20">
        <f>H51*$D$207+I51*$D$208</f>
        <v>170</v>
      </c>
    </row>
    <row r="52" ht="17" customHeight="1">
      <c r="A52" s="67">
        <v>42435</v>
      </c>
      <c r="B52" s="73">
        <v>1.416666666666667</v>
      </c>
      <c r="C52" s="20">
        <v>0.5</v>
      </c>
      <c r="D52" s="20">
        <v>2</v>
      </c>
      <c r="E52" t="s" s="10">
        <v>374</v>
      </c>
      <c r="F52" t="s" s="10">
        <v>905</v>
      </c>
      <c r="G52" t="s" s="10">
        <v>862</v>
      </c>
      <c r="H52" s="20">
        <v>3</v>
      </c>
      <c r="I52" s="20">
        <v>30</v>
      </c>
      <c r="J52" s="20">
        <f>H52*$D$207+I52*$D$208</f>
        <v>276</v>
      </c>
    </row>
    <row r="53" ht="17" customHeight="1">
      <c r="A53" s="67">
        <v>42436</v>
      </c>
      <c r="B53" s="73">
        <v>1.583333333333333</v>
      </c>
      <c r="C53" s="20">
        <v>1</v>
      </c>
      <c r="D53" s="20">
        <v>1</v>
      </c>
      <c r="E53" t="s" s="10">
        <v>487</v>
      </c>
      <c r="F53" t="s" s="10">
        <v>906</v>
      </c>
      <c r="G53" t="s" s="10">
        <v>862</v>
      </c>
      <c r="H53" s="20">
        <v>2</v>
      </c>
      <c r="I53" s="20">
        <v>30</v>
      </c>
      <c r="J53" s="20">
        <f>H53*$D$207+I53*$D$208</f>
        <v>191</v>
      </c>
    </row>
    <row r="54" ht="17" customHeight="1">
      <c r="A54" s="67">
        <v>42436</v>
      </c>
      <c r="B54" s="73">
        <v>1.729166666666667</v>
      </c>
      <c r="C54" s="20">
        <v>0.5</v>
      </c>
      <c r="D54" s="9"/>
      <c r="E54" t="s" s="10">
        <v>188</v>
      </c>
      <c r="F54" t="s" s="10">
        <v>907</v>
      </c>
      <c r="G54" t="s" s="10">
        <v>192</v>
      </c>
      <c r="H54" s="20">
        <v>0.5</v>
      </c>
      <c r="I54" s="20">
        <v>0</v>
      </c>
      <c r="J54" s="20">
        <f>H54*$D$207+I54*$D$208</f>
        <v>42.5</v>
      </c>
    </row>
    <row r="55" ht="17" customHeight="1">
      <c r="A55" s="67">
        <v>42438</v>
      </c>
      <c r="B55" s="73">
        <v>1.5625</v>
      </c>
      <c r="C55" s="20">
        <v>1.5</v>
      </c>
      <c r="D55" s="9"/>
      <c r="E55" t="s" s="10">
        <v>487</v>
      </c>
      <c r="F55" t="s" s="10">
        <v>908</v>
      </c>
      <c r="G55" t="s" s="10">
        <v>862</v>
      </c>
      <c r="H55" s="20">
        <v>1.5</v>
      </c>
      <c r="I55" s="20">
        <v>0</v>
      </c>
      <c r="J55" s="20">
        <f>H55*$D$207+I55*$D$208</f>
        <v>127.5</v>
      </c>
    </row>
    <row r="56" ht="17" customHeight="1">
      <c r="A56" s="67">
        <v>42438</v>
      </c>
      <c r="B56" s="73">
        <v>1.583333333333333</v>
      </c>
      <c r="C56" s="20">
        <v>1</v>
      </c>
      <c r="D56" s="9"/>
      <c r="E56" t="s" s="10">
        <v>188</v>
      </c>
      <c r="F56" t="s" s="10">
        <v>909</v>
      </c>
      <c r="G56" t="s" s="10">
        <v>862</v>
      </c>
      <c r="H56" s="20">
        <v>1</v>
      </c>
      <c r="I56" s="20">
        <v>0</v>
      </c>
      <c r="J56" s="20">
        <f>H56*$D$207+I56*$D$208</f>
        <v>85</v>
      </c>
    </row>
    <row r="57" ht="17" customHeight="1">
      <c r="A57" s="67">
        <v>42438</v>
      </c>
      <c r="B57" s="73">
        <v>1.625</v>
      </c>
      <c r="C57" s="20">
        <v>3.5</v>
      </c>
      <c r="D57" s="20">
        <v>2</v>
      </c>
      <c r="E57" t="s" s="10">
        <v>374</v>
      </c>
      <c r="F57" t="s" s="10">
        <v>910</v>
      </c>
      <c r="G57" t="s" s="10">
        <v>862</v>
      </c>
      <c r="H57" s="20">
        <v>9</v>
      </c>
      <c r="I57" s="20">
        <v>30</v>
      </c>
      <c r="J57" s="20">
        <f>H57*$D$207+I57*$D$208</f>
        <v>786</v>
      </c>
    </row>
    <row r="58" ht="17" customHeight="1">
      <c r="A58" s="67">
        <v>42441</v>
      </c>
      <c r="B58" s="73">
        <v>1.395833333333333</v>
      </c>
      <c r="C58" s="20">
        <v>5</v>
      </c>
      <c r="D58" s="20">
        <v>1</v>
      </c>
      <c r="E58" t="s" s="10">
        <v>188</v>
      </c>
      <c r="F58" t="s" s="10">
        <v>911</v>
      </c>
      <c r="G58" t="s" s="10">
        <v>862</v>
      </c>
      <c r="H58" s="20">
        <v>6</v>
      </c>
      <c r="I58" s="20">
        <v>30</v>
      </c>
      <c r="J58" s="20">
        <f>H58*$D$207+I58*$D$208</f>
        <v>531</v>
      </c>
    </row>
    <row r="59" ht="17" customHeight="1">
      <c r="A59" s="67">
        <v>42441</v>
      </c>
      <c r="B59" s="73">
        <v>1.541666666666667</v>
      </c>
      <c r="C59" s="20">
        <v>3</v>
      </c>
      <c r="D59" s="9"/>
      <c r="E59" t="s" s="10">
        <v>487</v>
      </c>
      <c r="F59" t="s" s="10">
        <v>912</v>
      </c>
      <c r="G59" t="s" s="10">
        <v>862</v>
      </c>
      <c r="H59" s="20">
        <v>3</v>
      </c>
      <c r="I59" s="20">
        <v>0</v>
      </c>
      <c r="J59" s="20">
        <f>H59*$D$207+I59*$D$208</f>
        <v>255</v>
      </c>
    </row>
    <row r="60" ht="17" customHeight="1">
      <c r="A60" s="67">
        <v>42442</v>
      </c>
      <c r="B60" s="73">
        <v>1.583333333333333</v>
      </c>
      <c r="C60" s="20">
        <v>1</v>
      </c>
      <c r="D60" s="20">
        <v>1</v>
      </c>
      <c r="E60" t="s" s="10">
        <v>188</v>
      </c>
      <c r="F60" t="s" s="10">
        <v>913</v>
      </c>
      <c r="G60" t="s" s="10">
        <v>862</v>
      </c>
      <c r="H60" s="20">
        <v>2</v>
      </c>
      <c r="I60" s="20">
        <v>30</v>
      </c>
      <c r="J60" s="20">
        <f>H60*$D$207+I60*$D$208</f>
        <v>191</v>
      </c>
    </row>
    <row r="61" ht="17" customHeight="1">
      <c r="A61" s="67">
        <v>42443</v>
      </c>
      <c r="B61" s="73">
        <v>1.583333333333333</v>
      </c>
      <c r="C61" s="20">
        <v>2</v>
      </c>
      <c r="D61" s="20">
        <v>1</v>
      </c>
      <c r="E61" t="s" s="10">
        <v>487</v>
      </c>
      <c r="F61" t="s" s="10">
        <v>914</v>
      </c>
      <c r="G61" t="s" s="10">
        <v>862</v>
      </c>
      <c r="H61" s="20">
        <v>3</v>
      </c>
      <c r="I61" s="20">
        <v>30</v>
      </c>
      <c r="J61" s="20">
        <f>H61*$D$207+I61*$D$208</f>
        <v>276</v>
      </c>
    </row>
    <row r="62" ht="17" customHeight="1">
      <c r="A62" s="67">
        <v>42444</v>
      </c>
      <c r="B62" s="73">
        <v>1.375</v>
      </c>
      <c r="C62" s="20">
        <v>1</v>
      </c>
      <c r="D62" s="20">
        <v>1</v>
      </c>
      <c r="E62" t="s" s="10">
        <v>487</v>
      </c>
      <c r="F62" t="s" s="10">
        <v>915</v>
      </c>
      <c r="G62" t="s" s="10">
        <v>862</v>
      </c>
      <c r="H62" s="20">
        <v>2</v>
      </c>
      <c r="I62" s="20">
        <v>30</v>
      </c>
      <c r="J62" s="20">
        <f>H62*$D$207+I62*$D$208</f>
        <v>191</v>
      </c>
    </row>
    <row r="63" ht="17" customHeight="1">
      <c r="A63" s="67">
        <v>42445</v>
      </c>
      <c r="B63" s="73">
        <v>1.416666666666667</v>
      </c>
      <c r="C63" s="20">
        <v>2</v>
      </c>
      <c r="D63" s="20">
        <v>2</v>
      </c>
      <c r="E63" t="s" s="10">
        <v>374</v>
      </c>
      <c r="F63" t="s" s="10">
        <v>916</v>
      </c>
      <c r="G63" t="s" s="10">
        <v>862</v>
      </c>
      <c r="H63" s="20">
        <v>6</v>
      </c>
      <c r="I63" s="20">
        <v>30</v>
      </c>
      <c r="J63" s="20">
        <f>H63*$D$207+I63*$D$208</f>
        <v>531</v>
      </c>
    </row>
    <row r="64" ht="17" customHeight="1">
      <c r="A64" s="67">
        <v>42446</v>
      </c>
      <c r="B64" s="73">
        <v>1.5625</v>
      </c>
      <c r="C64" s="20">
        <v>3</v>
      </c>
      <c r="D64" s="20">
        <v>1</v>
      </c>
      <c r="E64" t="s" s="10">
        <v>487</v>
      </c>
      <c r="F64" t="s" s="10">
        <v>917</v>
      </c>
      <c r="G64" t="s" s="10">
        <v>862</v>
      </c>
      <c r="H64" s="20">
        <v>4</v>
      </c>
      <c r="I64" s="20">
        <v>30</v>
      </c>
      <c r="J64" s="20">
        <f>H64*$D$207+I64*$D$208</f>
        <v>361</v>
      </c>
    </row>
    <row r="65" ht="17" customHeight="1">
      <c r="A65" s="67">
        <v>42446</v>
      </c>
      <c r="B65" s="73">
        <v>1.625</v>
      </c>
      <c r="C65" s="20">
        <v>1</v>
      </c>
      <c r="D65" s="20">
        <v>1</v>
      </c>
      <c r="E65" t="s" s="10">
        <v>188</v>
      </c>
      <c r="F65" t="s" s="10">
        <v>918</v>
      </c>
      <c r="G65" t="s" s="10">
        <v>862</v>
      </c>
      <c r="H65" s="20">
        <v>2</v>
      </c>
      <c r="I65" s="20">
        <v>30</v>
      </c>
      <c r="J65" s="20">
        <f>H65*$D$207+I65*$D$208</f>
        <v>191</v>
      </c>
    </row>
    <row r="66" ht="17" customHeight="1">
      <c r="A66" s="67">
        <v>42447</v>
      </c>
      <c r="B66" s="73">
        <v>1.625</v>
      </c>
      <c r="C66" s="20">
        <v>1</v>
      </c>
      <c r="D66" s="20">
        <v>2</v>
      </c>
      <c r="E66" t="s" s="10">
        <v>374</v>
      </c>
      <c r="F66" t="s" s="10">
        <v>919</v>
      </c>
      <c r="G66" t="s" s="10">
        <v>862</v>
      </c>
      <c r="H66" s="20">
        <v>4</v>
      </c>
      <c r="I66" s="20">
        <v>30</v>
      </c>
      <c r="J66" s="20">
        <f>H66*$D$207+I66*$D$208</f>
        <v>361</v>
      </c>
    </row>
    <row r="67" ht="17" customHeight="1">
      <c r="A67" s="67">
        <v>42450</v>
      </c>
      <c r="B67" s="73">
        <v>1.458333333333333</v>
      </c>
      <c r="C67" s="20">
        <v>1</v>
      </c>
      <c r="D67" s="20">
        <v>1</v>
      </c>
      <c r="E67" t="s" s="10">
        <v>487</v>
      </c>
      <c r="F67" t="s" s="10">
        <v>892</v>
      </c>
      <c r="G67" t="s" s="10">
        <v>862</v>
      </c>
      <c r="H67" s="20">
        <v>2</v>
      </c>
      <c r="I67" s="20">
        <v>30</v>
      </c>
      <c r="J67" s="20">
        <f>H67*$D$207+I67*$D$208</f>
        <v>191</v>
      </c>
    </row>
    <row r="68" ht="17" customHeight="1">
      <c r="A68" s="67">
        <v>42463</v>
      </c>
      <c r="B68" s="73">
        <v>1.625</v>
      </c>
      <c r="C68" s="20">
        <v>2</v>
      </c>
      <c r="D68" s="20">
        <v>0</v>
      </c>
      <c r="E68" t="s" s="10">
        <v>188</v>
      </c>
      <c r="F68" t="s" s="10">
        <v>920</v>
      </c>
      <c r="G68" t="s" s="10">
        <v>921</v>
      </c>
      <c r="H68" s="20">
        <v>2</v>
      </c>
      <c r="I68" s="20">
        <v>0</v>
      </c>
      <c r="J68" s="20">
        <f>H68*$D$207+I68*$D$208</f>
        <v>170</v>
      </c>
    </row>
    <row r="69" ht="17" customHeight="1">
      <c r="A69" s="67">
        <v>42466</v>
      </c>
      <c r="B69" s="73">
        <v>1.708333333333333</v>
      </c>
      <c r="C69" s="20">
        <v>1</v>
      </c>
      <c r="D69" s="20">
        <v>2</v>
      </c>
      <c r="E69" t="s" s="10">
        <v>374</v>
      </c>
      <c r="F69" t="s" s="10">
        <v>922</v>
      </c>
      <c r="G69" t="s" s="10">
        <v>862</v>
      </c>
      <c r="H69" s="20">
        <v>4</v>
      </c>
      <c r="I69" s="20">
        <v>30</v>
      </c>
      <c r="J69" s="20">
        <f>H69*$D$207+I69*$D$208</f>
        <v>361</v>
      </c>
    </row>
    <row r="70" ht="17" customHeight="1">
      <c r="A70" s="67">
        <v>42467</v>
      </c>
      <c r="B70" s="73">
        <v>1.5625</v>
      </c>
      <c r="C70" s="20">
        <v>1</v>
      </c>
      <c r="D70" s="20">
        <v>1</v>
      </c>
      <c r="E70" t="s" s="10">
        <v>487</v>
      </c>
      <c r="F70" t="s" s="10">
        <v>923</v>
      </c>
      <c r="G70" t="s" s="10">
        <v>862</v>
      </c>
      <c r="H70" s="20">
        <v>2</v>
      </c>
      <c r="I70" s="20">
        <v>30</v>
      </c>
      <c r="J70" s="20">
        <f>H70*$D$207+I70*$D$208</f>
        <v>191</v>
      </c>
    </row>
    <row r="71" ht="17" customHeight="1">
      <c r="A71" s="67">
        <v>42468</v>
      </c>
      <c r="B71" s="73">
        <v>1.458333333333333</v>
      </c>
      <c r="C71" s="20">
        <v>1</v>
      </c>
      <c r="D71" s="20">
        <v>1</v>
      </c>
      <c r="E71" t="s" s="10">
        <v>487</v>
      </c>
      <c r="F71" t="s" s="10">
        <v>924</v>
      </c>
      <c r="G71" t="s" s="10">
        <v>862</v>
      </c>
      <c r="H71" s="20">
        <v>2</v>
      </c>
      <c r="I71" s="20">
        <v>30</v>
      </c>
      <c r="J71" s="20">
        <f>H71*$D$207+I71*$D$208</f>
        <v>191</v>
      </c>
    </row>
    <row r="72" ht="17" customHeight="1">
      <c r="A72" s="67">
        <v>42471</v>
      </c>
      <c r="B72" s="73">
        <v>1.458333333333333</v>
      </c>
      <c r="C72" s="20">
        <v>1</v>
      </c>
      <c r="D72" s="20">
        <v>1</v>
      </c>
      <c r="E72" t="s" s="10">
        <v>487</v>
      </c>
      <c r="F72" t="s" s="10">
        <v>925</v>
      </c>
      <c r="G72" t="s" s="10">
        <v>862</v>
      </c>
      <c r="H72" s="20">
        <v>2</v>
      </c>
      <c r="I72" s="20">
        <v>30</v>
      </c>
      <c r="J72" s="20">
        <f>H72*$D$207+I72*$D$208</f>
        <v>191</v>
      </c>
    </row>
    <row r="73" ht="17" customHeight="1">
      <c r="A73" s="67">
        <v>42472</v>
      </c>
      <c r="B73" s="73">
        <v>1.5625</v>
      </c>
      <c r="C73" s="20">
        <v>1.5</v>
      </c>
      <c r="D73" s="20">
        <v>2</v>
      </c>
      <c r="E73" t="s" s="10">
        <v>374</v>
      </c>
      <c r="F73" t="s" s="10">
        <v>926</v>
      </c>
      <c r="G73" t="s" s="10">
        <v>862</v>
      </c>
      <c r="H73" s="20">
        <v>5</v>
      </c>
      <c r="I73" s="20">
        <v>30</v>
      </c>
      <c r="J73" s="20">
        <f>H73*$D$207+I73*$D$208</f>
        <v>446</v>
      </c>
    </row>
    <row r="74" ht="17" customHeight="1">
      <c r="A74" s="67">
        <v>42473</v>
      </c>
      <c r="B74" s="73">
        <v>1.666666666666667</v>
      </c>
      <c r="C74" s="20">
        <v>1.5</v>
      </c>
      <c r="D74" s="20">
        <v>2</v>
      </c>
      <c r="E74" t="s" s="10">
        <v>374</v>
      </c>
      <c r="F74" t="s" s="10">
        <v>927</v>
      </c>
      <c r="G74" t="s" s="10">
        <v>862</v>
      </c>
      <c r="H74" s="20">
        <v>5</v>
      </c>
      <c r="I74" s="20">
        <v>30</v>
      </c>
      <c r="J74" s="20">
        <f>H74*$D$207+I74*$D$208</f>
        <v>446</v>
      </c>
    </row>
    <row r="75" ht="17" customHeight="1">
      <c r="A75" s="67">
        <v>42475</v>
      </c>
      <c r="B75" s="73">
        <v>1.666666666666667</v>
      </c>
      <c r="C75" s="20">
        <v>1</v>
      </c>
      <c r="D75" s="20">
        <v>2</v>
      </c>
      <c r="E75" t="s" s="10">
        <v>374</v>
      </c>
      <c r="F75" t="s" s="10">
        <v>928</v>
      </c>
      <c r="G75" t="s" s="10">
        <v>862</v>
      </c>
      <c r="H75" s="20">
        <v>4</v>
      </c>
      <c r="I75" s="20">
        <v>30</v>
      </c>
      <c r="J75" s="20">
        <f>H75*$D$207+I75*$D$208</f>
        <v>361</v>
      </c>
    </row>
    <row r="76" ht="17" customHeight="1">
      <c r="A76" s="67">
        <v>42476</v>
      </c>
      <c r="B76" s="73">
        <v>1.4375</v>
      </c>
      <c r="C76" s="20">
        <v>3</v>
      </c>
      <c r="D76" s="20">
        <v>1</v>
      </c>
      <c r="E76" t="s" s="10">
        <v>188</v>
      </c>
      <c r="F76" t="s" s="10">
        <v>929</v>
      </c>
      <c r="G76" t="s" s="10">
        <v>862</v>
      </c>
      <c r="H76" s="20">
        <v>4</v>
      </c>
      <c r="I76" s="20">
        <v>30</v>
      </c>
      <c r="J76" s="20">
        <f>H76*$D$207+I76*$D$208</f>
        <v>361</v>
      </c>
    </row>
    <row r="77" ht="17" customHeight="1">
      <c r="A77" s="67">
        <v>42480</v>
      </c>
      <c r="B77" s="73">
        <v>1.5625</v>
      </c>
      <c r="C77" s="20">
        <v>2</v>
      </c>
      <c r="D77" s="20">
        <v>1</v>
      </c>
      <c r="E77" t="s" s="10">
        <v>487</v>
      </c>
      <c r="F77" t="s" s="10">
        <v>930</v>
      </c>
      <c r="G77" t="s" s="10">
        <v>862</v>
      </c>
      <c r="H77" s="20">
        <v>3</v>
      </c>
      <c r="I77" s="20">
        <v>30</v>
      </c>
      <c r="J77" s="20">
        <f>H77*$D$207+I77*$D$208</f>
        <v>276</v>
      </c>
    </row>
    <row r="78" ht="17" customHeight="1">
      <c r="A78" s="67">
        <v>42481</v>
      </c>
      <c r="B78" s="73">
        <v>1.541666666666667</v>
      </c>
      <c r="C78" s="20">
        <v>2.5</v>
      </c>
      <c r="D78" s="20">
        <v>1</v>
      </c>
      <c r="E78" t="s" s="10">
        <v>487</v>
      </c>
      <c r="F78" t="s" s="10">
        <v>931</v>
      </c>
      <c r="G78" t="s" s="10">
        <v>862</v>
      </c>
      <c r="H78" s="20">
        <v>3.5</v>
      </c>
      <c r="I78" s="20">
        <v>30</v>
      </c>
      <c r="J78" s="20">
        <f>H78*$D$207+I78*$D$208</f>
        <v>318.5</v>
      </c>
    </row>
    <row r="79" ht="17" customHeight="1">
      <c r="A79" s="67">
        <v>42482</v>
      </c>
      <c r="B79" s="73">
        <v>1.541666666666667</v>
      </c>
      <c r="C79" s="20">
        <v>1</v>
      </c>
      <c r="D79" s="20">
        <v>1</v>
      </c>
      <c r="E79" t="s" s="10">
        <v>487</v>
      </c>
      <c r="F79" t="s" s="10">
        <v>932</v>
      </c>
      <c r="G79" t="s" s="10">
        <v>862</v>
      </c>
      <c r="H79" s="20">
        <v>2</v>
      </c>
      <c r="I79" s="20">
        <v>30</v>
      </c>
      <c r="J79" s="20">
        <f>H79*$D$207+I79*$D$208</f>
        <v>191</v>
      </c>
    </row>
    <row r="80" ht="17" customHeight="1">
      <c r="A80" s="67">
        <v>42483</v>
      </c>
      <c r="B80" s="73">
        <v>1.395833333333333</v>
      </c>
      <c r="C80" s="20">
        <v>1</v>
      </c>
      <c r="D80" s="20">
        <v>2</v>
      </c>
      <c r="E80" t="s" s="10">
        <v>374</v>
      </c>
      <c r="F80" t="s" s="10">
        <v>933</v>
      </c>
      <c r="G80" t="s" s="10">
        <v>862</v>
      </c>
      <c r="H80" s="20">
        <v>4</v>
      </c>
      <c r="I80" s="20">
        <v>30</v>
      </c>
      <c r="J80" s="20">
        <f>H80*$D$207+I80*$D$208</f>
        <v>361</v>
      </c>
    </row>
    <row r="81" ht="17" customHeight="1">
      <c r="A81" s="67">
        <v>42483</v>
      </c>
      <c r="B81" s="73">
        <v>1.5</v>
      </c>
      <c r="C81" s="20">
        <v>4</v>
      </c>
      <c r="D81" s="20">
        <v>4</v>
      </c>
      <c r="E81" t="s" s="10">
        <v>374</v>
      </c>
      <c r="F81" t="s" s="10">
        <v>934</v>
      </c>
      <c r="G81" t="s" s="10">
        <v>935</v>
      </c>
      <c r="H81" s="20">
        <v>12</v>
      </c>
      <c r="I81" s="20">
        <v>160</v>
      </c>
      <c r="J81" s="20">
        <f>H81*$D$207+I81*$D$208</f>
        <v>1132</v>
      </c>
    </row>
    <row r="82" ht="17" customHeight="1">
      <c r="A82" s="67">
        <v>42485</v>
      </c>
      <c r="B82" s="73">
        <v>1.416666666666667</v>
      </c>
      <c r="C82" s="20">
        <v>1</v>
      </c>
      <c r="D82" s="20">
        <v>0</v>
      </c>
      <c r="E82" t="s" s="10">
        <v>188</v>
      </c>
      <c r="F82" t="s" s="10">
        <v>936</v>
      </c>
      <c r="G82" t="s" s="10">
        <v>192</v>
      </c>
      <c r="H82" s="20">
        <v>1</v>
      </c>
      <c r="I82" s="20">
        <v>0</v>
      </c>
      <c r="J82" s="20">
        <f>H82*$D$207+I82*$D$208</f>
        <v>85</v>
      </c>
    </row>
    <row r="83" ht="17" customHeight="1">
      <c r="A83" s="67">
        <v>42485</v>
      </c>
      <c r="B83" s="73">
        <v>1.625</v>
      </c>
      <c r="C83" s="20">
        <v>1</v>
      </c>
      <c r="D83" s="20">
        <v>2</v>
      </c>
      <c r="E83" t="s" s="10">
        <v>374</v>
      </c>
      <c r="F83" t="s" s="10">
        <v>937</v>
      </c>
      <c r="G83" t="s" s="10">
        <v>862</v>
      </c>
      <c r="H83" s="20">
        <v>4</v>
      </c>
      <c r="I83" s="20">
        <v>30</v>
      </c>
      <c r="J83" s="20">
        <f>H83*$D$207+I83*$D$208</f>
        <v>361</v>
      </c>
    </row>
    <row r="84" ht="17" customHeight="1">
      <c r="A84" s="67">
        <v>42485</v>
      </c>
      <c r="B84" s="73">
        <v>1.6875</v>
      </c>
      <c r="C84" s="20">
        <v>1</v>
      </c>
      <c r="D84" s="20">
        <v>1</v>
      </c>
      <c r="E84" t="s" s="10">
        <v>487</v>
      </c>
      <c r="F84" t="s" s="10">
        <v>938</v>
      </c>
      <c r="G84" t="s" s="10">
        <v>862</v>
      </c>
      <c r="H84" s="20">
        <v>2</v>
      </c>
      <c r="I84" s="20">
        <v>30</v>
      </c>
      <c r="J84" s="20">
        <f>H84*$D$207+I84*$D$208</f>
        <v>191</v>
      </c>
    </row>
    <row r="85" ht="17" customHeight="1">
      <c r="A85" s="67">
        <v>42486</v>
      </c>
      <c r="B85" s="73">
        <v>1.583333333333333</v>
      </c>
      <c r="C85" s="20">
        <v>1</v>
      </c>
      <c r="D85" s="20">
        <v>1</v>
      </c>
      <c r="E85" t="s" s="10">
        <v>487</v>
      </c>
      <c r="F85" t="s" s="10">
        <v>938</v>
      </c>
      <c r="G85" t="s" s="10">
        <v>862</v>
      </c>
      <c r="H85" s="20">
        <v>2</v>
      </c>
      <c r="I85" s="20">
        <v>30</v>
      </c>
      <c r="J85" s="20">
        <f>H85*$D$207+I85*$D$208</f>
        <v>191</v>
      </c>
    </row>
    <row r="86" ht="17" customHeight="1">
      <c r="A86" s="67">
        <v>42487</v>
      </c>
      <c r="B86" s="73">
        <v>1.416666666666667</v>
      </c>
      <c r="C86" s="20">
        <v>1</v>
      </c>
      <c r="D86" s="20">
        <v>1</v>
      </c>
      <c r="E86" t="s" s="10">
        <v>487</v>
      </c>
      <c r="F86" t="s" s="10">
        <v>931</v>
      </c>
      <c r="G86" t="s" s="10">
        <v>862</v>
      </c>
      <c r="H86" s="20">
        <v>2</v>
      </c>
      <c r="I86" s="20">
        <v>30</v>
      </c>
      <c r="J86" s="20">
        <f>H86*$D$207+I86*$D$208</f>
        <v>191</v>
      </c>
    </row>
    <row r="87" ht="17" customHeight="1">
      <c r="A87" s="67">
        <v>42488</v>
      </c>
      <c r="B87" s="73">
        <v>1.6875</v>
      </c>
      <c r="C87" s="20">
        <v>1</v>
      </c>
      <c r="D87" s="20">
        <v>2</v>
      </c>
      <c r="E87" t="s" s="10">
        <v>374</v>
      </c>
      <c r="F87" t="s" s="10">
        <v>939</v>
      </c>
      <c r="G87" t="s" s="10">
        <v>862</v>
      </c>
      <c r="H87" s="20">
        <v>4</v>
      </c>
      <c r="I87" s="20">
        <v>30</v>
      </c>
      <c r="J87" s="20">
        <f>H87*$D$207+I87*$D$208</f>
        <v>361</v>
      </c>
    </row>
    <row r="88" ht="17" customHeight="1">
      <c r="A88" s="67">
        <v>42489</v>
      </c>
      <c r="B88" s="73">
        <v>1.583333333333333</v>
      </c>
      <c r="C88" s="20">
        <v>3</v>
      </c>
      <c r="D88" s="20">
        <v>4</v>
      </c>
      <c r="E88" t="s" s="10">
        <v>374</v>
      </c>
      <c r="F88" t="s" s="10">
        <v>940</v>
      </c>
      <c r="G88" t="s" s="10">
        <v>541</v>
      </c>
      <c r="H88" s="20">
        <v>10</v>
      </c>
      <c r="I88" s="20">
        <v>150</v>
      </c>
      <c r="J88" s="20">
        <f>H88*$D$207+I88*$D$208</f>
        <v>955</v>
      </c>
    </row>
    <row r="89" ht="17" customHeight="1">
      <c r="A89" s="67">
        <v>42492</v>
      </c>
      <c r="B89" s="73">
        <v>1.583333333333333</v>
      </c>
      <c r="C89" s="20">
        <v>3</v>
      </c>
      <c r="D89" s="20">
        <v>2</v>
      </c>
      <c r="E89" t="s" s="10">
        <v>487</v>
      </c>
      <c r="F89" t="s" s="10">
        <v>941</v>
      </c>
      <c r="G89" t="s" s="10">
        <v>942</v>
      </c>
      <c r="H89" s="20">
        <v>5</v>
      </c>
      <c r="I89" s="20">
        <v>150</v>
      </c>
      <c r="J89" s="20">
        <f>H89*$D$207+I89*$D$208</f>
        <v>530</v>
      </c>
    </row>
    <row r="90" ht="17" customHeight="1">
      <c r="A90" s="67">
        <v>42493</v>
      </c>
      <c r="B90" s="73">
        <v>1.625</v>
      </c>
      <c r="C90" s="20">
        <v>2</v>
      </c>
      <c r="D90" s="20">
        <v>1</v>
      </c>
      <c r="E90" t="s" s="10">
        <v>487</v>
      </c>
      <c r="F90" t="s" s="10">
        <v>938</v>
      </c>
      <c r="G90" t="s" s="10">
        <v>862</v>
      </c>
      <c r="H90" s="20">
        <v>3</v>
      </c>
      <c r="I90" s="20">
        <v>30</v>
      </c>
      <c r="J90" s="20">
        <f>H90*$D$207+I90*$D$208</f>
        <v>276</v>
      </c>
    </row>
    <row r="91" ht="17" customHeight="1">
      <c r="A91" s="67">
        <v>42494</v>
      </c>
      <c r="B91" s="73">
        <v>1.541666666666667</v>
      </c>
      <c r="C91" s="20">
        <v>2</v>
      </c>
      <c r="D91" s="20">
        <v>1</v>
      </c>
      <c r="E91" t="s" s="10">
        <v>487</v>
      </c>
      <c r="F91" t="s" s="10">
        <v>943</v>
      </c>
      <c r="G91" t="s" s="10">
        <v>862</v>
      </c>
      <c r="H91" s="20">
        <v>3</v>
      </c>
      <c r="I91" s="20">
        <v>30</v>
      </c>
      <c r="J91" s="20">
        <f>H91*$D$207+I91*$D$208</f>
        <v>276</v>
      </c>
    </row>
    <row r="92" ht="17" customHeight="1">
      <c r="A92" s="67">
        <v>42496</v>
      </c>
      <c r="B92" s="73">
        <v>1.583333333333333</v>
      </c>
      <c r="C92" s="20">
        <v>2</v>
      </c>
      <c r="D92" s="20">
        <v>4</v>
      </c>
      <c r="E92" t="s" s="10">
        <v>374</v>
      </c>
      <c r="F92" t="s" s="10">
        <v>944</v>
      </c>
      <c r="G92" t="s" s="10">
        <v>541</v>
      </c>
      <c r="H92" s="20">
        <v>10</v>
      </c>
      <c r="I92" s="20">
        <v>150</v>
      </c>
      <c r="J92" s="20">
        <f>H92*$D$207+I92*$D$208</f>
        <v>955</v>
      </c>
    </row>
    <row r="93" ht="17" customHeight="1">
      <c r="A93" s="67">
        <v>42499</v>
      </c>
      <c r="B93" s="73">
        <v>1.333333333333333</v>
      </c>
      <c r="C93" s="20">
        <v>1</v>
      </c>
      <c r="D93" s="20">
        <v>2</v>
      </c>
      <c r="E93" t="s" s="10">
        <v>374</v>
      </c>
      <c r="F93" t="s" s="10">
        <v>945</v>
      </c>
      <c r="G93" t="s" s="10">
        <v>862</v>
      </c>
      <c r="H93" s="20">
        <v>4</v>
      </c>
      <c r="I93" s="20">
        <v>30</v>
      </c>
      <c r="J93" s="20">
        <f>H93*$D$207+I93*$D$208</f>
        <v>361</v>
      </c>
    </row>
    <row r="94" ht="17" customHeight="1">
      <c r="A94" s="67">
        <v>42500</v>
      </c>
      <c r="B94" s="73">
        <v>1.583333333333333</v>
      </c>
      <c r="C94" s="20">
        <v>1</v>
      </c>
      <c r="D94" s="20">
        <v>1</v>
      </c>
      <c r="E94" t="s" s="10">
        <v>487</v>
      </c>
      <c r="F94" t="s" s="10">
        <v>946</v>
      </c>
      <c r="G94" t="s" s="10">
        <v>862</v>
      </c>
      <c r="H94" s="20">
        <v>2</v>
      </c>
      <c r="I94" s="20">
        <v>30</v>
      </c>
      <c r="J94" s="20">
        <f>H94*$D$207+I94*$D$208</f>
        <v>191</v>
      </c>
    </row>
    <row r="95" ht="17" customHeight="1">
      <c r="A95" s="67">
        <v>42501</v>
      </c>
      <c r="B95" s="73">
        <v>1.625</v>
      </c>
      <c r="C95" s="20">
        <v>1</v>
      </c>
      <c r="D95" s="20">
        <v>1</v>
      </c>
      <c r="E95" t="s" s="10">
        <v>487</v>
      </c>
      <c r="F95" t="s" s="10">
        <v>931</v>
      </c>
      <c r="G95" t="s" s="10">
        <v>862</v>
      </c>
      <c r="H95" s="20">
        <v>2</v>
      </c>
      <c r="I95" s="20">
        <v>30</v>
      </c>
      <c r="J95" s="20">
        <f>H95*$D$207+I95*$D$208</f>
        <v>191</v>
      </c>
    </row>
    <row r="96" ht="17" customHeight="1">
      <c r="A96" s="67">
        <v>42503</v>
      </c>
      <c r="B96" s="73">
        <v>1.458333333333333</v>
      </c>
      <c r="C96" s="20">
        <v>1</v>
      </c>
      <c r="D96" s="20">
        <v>1</v>
      </c>
      <c r="E96" t="s" s="10">
        <v>487</v>
      </c>
      <c r="F96" t="s" s="10">
        <v>919</v>
      </c>
      <c r="G96" t="s" s="10">
        <v>862</v>
      </c>
      <c r="H96" s="20">
        <v>2</v>
      </c>
      <c r="I96" s="20">
        <v>30</v>
      </c>
      <c r="J96" s="20">
        <f>H96*$D$207+I96*$D$208</f>
        <v>191</v>
      </c>
    </row>
    <row r="97" ht="17" customHeight="1">
      <c r="A97" s="67">
        <v>42506</v>
      </c>
      <c r="B97" s="73">
        <v>1.583333333333333</v>
      </c>
      <c r="C97" s="20">
        <v>1</v>
      </c>
      <c r="D97" s="20">
        <v>2</v>
      </c>
      <c r="E97" t="s" s="10">
        <v>374</v>
      </c>
      <c r="F97" t="s" s="10">
        <v>947</v>
      </c>
      <c r="G97" t="s" s="10">
        <v>862</v>
      </c>
      <c r="H97" s="20">
        <v>4</v>
      </c>
      <c r="I97" s="20">
        <v>30</v>
      </c>
      <c r="J97" s="20">
        <f>H97*$D$207+I97*$D$208</f>
        <v>361</v>
      </c>
    </row>
    <row r="98" ht="17" customHeight="1">
      <c r="A98" s="67">
        <v>42507</v>
      </c>
      <c r="B98" s="73">
        <v>1.416666666666667</v>
      </c>
      <c r="C98" s="20">
        <v>1</v>
      </c>
      <c r="D98" s="20">
        <v>2</v>
      </c>
      <c r="E98" t="s" s="10">
        <v>487</v>
      </c>
      <c r="F98" t="s" s="10">
        <v>948</v>
      </c>
      <c r="G98" t="s" s="10">
        <v>541</v>
      </c>
      <c r="H98" s="20">
        <v>3</v>
      </c>
      <c r="I98" s="20">
        <v>150</v>
      </c>
      <c r="J98" s="20">
        <f>H98*$D$207+I98*$D$208</f>
        <v>360</v>
      </c>
    </row>
    <row r="99" ht="17" customHeight="1">
      <c r="A99" s="67">
        <v>42509</v>
      </c>
      <c r="B99" s="73">
        <v>1.416666666666667</v>
      </c>
      <c r="C99" s="20">
        <v>1</v>
      </c>
      <c r="D99" s="20">
        <v>2</v>
      </c>
      <c r="E99" t="s" s="10">
        <v>374</v>
      </c>
      <c r="F99" t="s" s="10">
        <v>949</v>
      </c>
      <c r="G99" t="s" s="10">
        <v>862</v>
      </c>
      <c r="H99" s="20">
        <v>4</v>
      </c>
      <c r="I99" s="20">
        <v>30</v>
      </c>
      <c r="J99" s="20">
        <f>H99*$D$207+I99*$D$208</f>
        <v>361</v>
      </c>
    </row>
    <row r="100" ht="17" customHeight="1">
      <c r="A100" s="67">
        <v>42513</v>
      </c>
      <c r="B100" s="73">
        <v>1.333333333333333</v>
      </c>
      <c r="C100" s="20">
        <v>1</v>
      </c>
      <c r="D100" s="20">
        <v>2</v>
      </c>
      <c r="E100" t="s" s="10">
        <v>374</v>
      </c>
      <c r="F100" t="s" s="10">
        <v>950</v>
      </c>
      <c r="G100" t="s" s="10">
        <v>862</v>
      </c>
      <c r="H100" s="20">
        <v>4</v>
      </c>
      <c r="I100" s="20">
        <v>30</v>
      </c>
      <c r="J100" s="20">
        <f>H100*$D$207+I100*$D$208</f>
        <v>361</v>
      </c>
    </row>
    <row r="101" ht="17" customHeight="1">
      <c r="A101" s="67">
        <v>42514</v>
      </c>
      <c r="B101" s="73">
        <v>1.708333333333333</v>
      </c>
      <c r="C101" s="20">
        <v>1</v>
      </c>
      <c r="D101" s="20">
        <v>2</v>
      </c>
      <c r="E101" t="s" s="10">
        <v>374</v>
      </c>
      <c r="F101" t="s" s="10">
        <v>896</v>
      </c>
      <c r="G101" t="s" s="10">
        <v>862</v>
      </c>
      <c r="H101" s="20">
        <v>4</v>
      </c>
      <c r="I101" s="20">
        <v>30</v>
      </c>
      <c r="J101" s="20">
        <f>H101*$D$207+I101*$D$208</f>
        <v>361</v>
      </c>
    </row>
    <row r="102" ht="17" customHeight="1">
      <c r="A102" s="67">
        <v>42515</v>
      </c>
      <c r="B102" s="73">
        <v>1.5625</v>
      </c>
      <c r="C102" s="20">
        <v>2</v>
      </c>
      <c r="D102" s="20">
        <v>2</v>
      </c>
      <c r="E102" t="s" s="10">
        <v>374</v>
      </c>
      <c r="F102" t="s" s="10">
        <v>951</v>
      </c>
      <c r="G102" t="s" s="10">
        <v>862</v>
      </c>
      <c r="H102" s="20">
        <v>6</v>
      </c>
      <c r="I102" s="20">
        <v>30</v>
      </c>
      <c r="J102" s="20">
        <f>H102*$D$207+I102*$D$208</f>
        <v>531</v>
      </c>
    </row>
    <row r="103" ht="17" customHeight="1">
      <c r="A103" s="67">
        <v>42517</v>
      </c>
      <c r="B103" s="73">
        <v>1.416666666666667</v>
      </c>
      <c r="C103" s="20">
        <v>1</v>
      </c>
      <c r="D103" s="20">
        <v>4</v>
      </c>
      <c r="E103" t="s" s="10">
        <v>374</v>
      </c>
      <c r="F103" t="s" s="10">
        <v>952</v>
      </c>
      <c r="G103" t="s" s="10">
        <v>541</v>
      </c>
      <c r="H103" s="20">
        <v>6</v>
      </c>
      <c r="I103" s="20">
        <v>150</v>
      </c>
      <c r="J103" s="20">
        <f>H103*$D$207+I103*$D$208</f>
        <v>615</v>
      </c>
    </row>
    <row r="104" ht="17" customHeight="1">
      <c r="A104" s="67">
        <v>42517</v>
      </c>
      <c r="B104" s="73">
        <v>1.729166666666667</v>
      </c>
      <c r="C104" s="20">
        <v>2</v>
      </c>
      <c r="D104" s="20">
        <v>1</v>
      </c>
      <c r="E104" t="s" s="10">
        <v>188</v>
      </c>
      <c r="F104" t="s" s="10">
        <v>953</v>
      </c>
      <c r="G104" t="s" s="10">
        <v>862</v>
      </c>
      <c r="H104" s="20">
        <v>3</v>
      </c>
      <c r="I104" s="20">
        <v>30</v>
      </c>
      <c r="J104" s="20">
        <f>H104*$D$207+I104*$D$208</f>
        <v>276</v>
      </c>
    </row>
    <row r="105" ht="17" customHeight="1">
      <c r="A105" s="67">
        <v>42521</v>
      </c>
      <c r="B105" s="73">
        <v>1.416666666666667</v>
      </c>
      <c r="C105" s="20">
        <v>1</v>
      </c>
      <c r="D105" s="20">
        <v>1</v>
      </c>
      <c r="E105" t="s" s="10">
        <v>487</v>
      </c>
      <c r="F105" t="s" s="10">
        <v>923</v>
      </c>
      <c r="G105" t="s" s="10">
        <v>862</v>
      </c>
      <c r="H105" s="20">
        <v>2</v>
      </c>
      <c r="I105" s="20">
        <v>30</v>
      </c>
      <c r="J105" s="20">
        <f>H105*$D$207+I105*$D$208</f>
        <v>191</v>
      </c>
    </row>
    <row r="106" ht="17" customHeight="1">
      <c r="A106" s="67">
        <v>42521</v>
      </c>
      <c r="B106" s="73">
        <v>1.6875</v>
      </c>
      <c r="C106" s="20">
        <v>1</v>
      </c>
      <c r="D106" s="20">
        <v>2</v>
      </c>
      <c r="E106" t="s" s="10">
        <v>374</v>
      </c>
      <c r="F106" t="s" s="10">
        <v>949</v>
      </c>
      <c r="G106" t="s" s="10">
        <v>862</v>
      </c>
      <c r="H106" s="20">
        <v>4</v>
      </c>
      <c r="I106" s="20">
        <v>30</v>
      </c>
      <c r="J106" s="20">
        <f>H106*$D$207+I106*$D$208</f>
        <v>361</v>
      </c>
    </row>
    <row r="107" ht="17" customHeight="1">
      <c r="A107" s="67">
        <v>42521</v>
      </c>
      <c r="B107" s="73">
        <v>1.75</v>
      </c>
      <c r="C107" s="20">
        <v>2</v>
      </c>
      <c r="D107" s="20">
        <v>0</v>
      </c>
      <c r="E107" t="s" s="10">
        <v>374</v>
      </c>
      <c r="F107" t="s" s="10">
        <v>954</v>
      </c>
      <c r="G107" t="s" s="10">
        <v>192</v>
      </c>
      <c r="H107" s="20">
        <v>4</v>
      </c>
      <c r="I107" s="20">
        <v>0</v>
      </c>
      <c r="J107" s="20">
        <f>H107*$D$207+I107*$D$208</f>
        <v>340</v>
      </c>
    </row>
    <row r="108" ht="17" customHeight="1">
      <c r="A108" s="67">
        <v>42523</v>
      </c>
      <c r="B108" s="73">
        <v>1.583333333333333</v>
      </c>
      <c r="C108" s="20">
        <v>1</v>
      </c>
      <c r="D108" s="20">
        <v>1</v>
      </c>
      <c r="E108" t="s" s="10">
        <v>487</v>
      </c>
      <c r="F108" t="s" s="10">
        <v>955</v>
      </c>
      <c r="G108" t="s" s="10">
        <v>862</v>
      </c>
      <c r="H108" s="20">
        <v>2</v>
      </c>
      <c r="I108" s="20">
        <v>30</v>
      </c>
      <c r="J108" s="20">
        <f>H108*$D$207+I108*$D$208</f>
        <v>191</v>
      </c>
    </row>
    <row r="109" ht="17" customHeight="1">
      <c r="A109" s="67">
        <v>42524</v>
      </c>
      <c r="B109" s="73">
        <v>1.416666666666667</v>
      </c>
      <c r="C109" s="20">
        <v>1</v>
      </c>
      <c r="D109" s="20">
        <v>1</v>
      </c>
      <c r="E109" t="s" s="10">
        <v>487</v>
      </c>
      <c r="F109" t="s" s="10">
        <v>956</v>
      </c>
      <c r="G109" t="s" s="10">
        <v>862</v>
      </c>
      <c r="H109" s="20">
        <v>2</v>
      </c>
      <c r="I109" s="20">
        <v>30</v>
      </c>
      <c r="J109" s="20">
        <f>H109*$D$207+I109*$D$208</f>
        <v>191</v>
      </c>
    </row>
    <row r="110" ht="17" customHeight="1">
      <c r="A110" s="67">
        <v>42525</v>
      </c>
      <c r="B110" s="73">
        <v>1.5</v>
      </c>
      <c r="C110" s="20">
        <v>3</v>
      </c>
      <c r="D110" s="20">
        <v>2</v>
      </c>
      <c r="E110" t="s" s="10">
        <v>374</v>
      </c>
      <c r="F110" t="s" s="10">
        <v>957</v>
      </c>
      <c r="G110" t="s" s="10">
        <v>862</v>
      </c>
      <c r="H110" s="20">
        <v>8</v>
      </c>
      <c r="I110" s="20">
        <v>30</v>
      </c>
      <c r="J110" s="20">
        <f>H110*$D$207+I110*$D$208</f>
        <v>701</v>
      </c>
    </row>
    <row r="111" ht="17" customHeight="1">
      <c r="A111" s="67">
        <v>42527</v>
      </c>
      <c r="B111" s="73">
        <v>1.416666666666667</v>
      </c>
      <c r="C111" s="20">
        <v>2</v>
      </c>
      <c r="D111" s="20">
        <v>2</v>
      </c>
      <c r="E111" t="s" s="10">
        <v>487</v>
      </c>
      <c r="F111" t="s" s="10">
        <v>958</v>
      </c>
      <c r="G111" t="s" s="10">
        <v>541</v>
      </c>
      <c r="H111" s="20">
        <v>4</v>
      </c>
      <c r="I111" s="20">
        <v>150</v>
      </c>
      <c r="J111" s="20">
        <f>H111*$D$207+I111*$D$208</f>
        <v>445</v>
      </c>
    </row>
    <row r="112" ht="17" customHeight="1">
      <c r="A112" s="67">
        <v>42529</v>
      </c>
      <c r="B112" s="73">
        <v>1.458333333333333</v>
      </c>
      <c r="C112" s="20">
        <v>1</v>
      </c>
      <c r="D112" s="20">
        <v>1</v>
      </c>
      <c r="E112" t="s" s="10">
        <v>188</v>
      </c>
      <c r="F112" t="s" s="10">
        <v>959</v>
      </c>
      <c r="G112" t="s" s="10">
        <v>862</v>
      </c>
      <c r="H112" s="20">
        <v>2</v>
      </c>
      <c r="I112" s="20">
        <v>30</v>
      </c>
      <c r="J112" s="20">
        <f>H112*$D$207+I112*$D$208</f>
        <v>191</v>
      </c>
    </row>
    <row r="113" ht="17" customHeight="1">
      <c r="A113" s="67">
        <v>42529</v>
      </c>
      <c r="B113" s="73">
        <v>1.666666666666667</v>
      </c>
      <c r="C113" s="20">
        <v>1</v>
      </c>
      <c r="D113" s="20">
        <v>1</v>
      </c>
      <c r="E113" t="s" s="10">
        <v>487</v>
      </c>
      <c r="F113" t="s" s="10">
        <v>960</v>
      </c>
      <c r="G113" t="s" s="10">
        <v>862</v>
      </c>
      <c r="H113" s="20">
        <v>2</v>
      </c>
      <c r="I113" s="20">
        <v>30</v>
      </c>
      <c r="J113" s="20">
        <f>H113*$D$207+I113*$D$208</f>
        <v>191</v>
      </c>
    </row>
    <row r="114" ht="17" customHeight="1">
      <c r="A114" s="67">
        <v>42531</v>
      </c>
      <c r="B114" s="73">
        <v>1.583333333333333</v>
      </c>
      <c r="C114" s="20">
        <v>2</v>
      </c>
      <c r="D114" s="20">
        <v>2</v>
      </c>
      <c r="E114" t="s" s="10">
        <v>374</v>
      </c>
      <c r="F114" t="s" s="10">
        <v>961</v>
      </c>
      <c r="G114" t="s" s="10">
        <v>862</v>
      </c>
      <c r="H114" s="20">
        <v>6</v>
      </c>
      <c r="I114" s="20">
        <v>30</v>
      </c>
      <c r="J114" s="20">
        <f>H114*$D$207+I114*$D$208</f>
        <v>531</v>
      </c>
    </row>
    <row r="115" ht="17" customHeight="1">
      <c r="A115" s="67">
        <v>42532</v>
      </c>
      <c r="B115" s="73">
        <v>1.791666666666667</v>
      </c>
      <c r="C115" s="20">
        <v>0.5</v>
      </c>
      <c r="D115" s="20">
        <v>1</v>
      </c>
      <c r="E115" t="s" s="10">
        <v>374</v>
      </c>
      <c r="F115" t="s" s="10">
        <v>962</v>
      </c>
      <c r="G115" t="s" s="10">
        <v>862</v>
      </c>
      <c r="H115" s="20">
        <v>3</v>
      </c>
      <c r="I115" s="20">
        <v>30</v>
      </c>
      <c r="J115" s="20">
        <f>H115*$D$207+I115*$D$208</f>
        <v>276</v>
      </c>
    </row>
    <row r="116" ht="17" customHeight="1">
      <c r="A116" s="67">
        <v>42533</v>
      </c>
      <c r="B116" s="73">
        <v>1.458333333333333</v>
      </c>
      <c r="C116" s="20">
        <v>0.5</v>
      </c>
      <c r="D116" s="20">
        <v>1</v>
      </c>
      <c r="E116" t="s" s="10">
        <v>374</v>
      </c>
      <c r="F116" t="s" s="10">
        <v>962</v>
      </c>
      <c r="G116" t="s" s="10">
        <v>862</v>
      </c>
      <c r="H116" s="20">
        <v>3</v>
      </c>
      <c r="I116" s="20">
        <v>30</v>
      </c>
      <c r="J116" s="20">
        <f>H116*$D$207+I116*$D$208</f>
        <v>276</v>
      </c>
    </row>
    <row r="117" ht="17" customHeight="1">
      <c r="A117" s="67">
        <v>42533</v>
      </c>
      <c r="B117" s="73">
        <v>1.791666666666667</v>
      </c>
      <c r="C117" s="20">
        <v>0.5</v>
      </c>
      <c r="D117" s="20">
        <v>1</v>
      </c>
      <c r="E117" t="s" s="10">
        <v>188</v>
      </c>
      <c r="F117" t="s" s="10">
        <v>962</v>
      </c>
      <c r="G117" t="s" s="10">
        <v>862</v>
      </c>
      <c r="H117" s="20">
        <v>1.5</v>
      </c>
      <c r="I117" s="20">
        <v>30</v>
      </c>
      <c r="J117" s="20">
        <f>H117*$D$207+I117*$D$208</f>
        <v>148.5</v>
      </c>
    </row>
    <row r="118" ht="17" customHeight="1">
      <c r="A118" s="67">
        <v>42534</v>
      </c>
      <c r="B118" s="73">
        <v>1.791666666666667</v>
      </c>
      <c r="C118" s="20">
        <v>0.5</v>
      </c>
      <c r="D118" s="20">
        <v>1</v>
      </c>
      <c r="E118" t="s" s="10">
        <v>188</v>
      </c>
      <c r="F118" t="s" s="10">
        <v>962</v>
      </c>
      <c r="G118" t="s" s="10">
        <v>862</v>
      </c>
      <c r="H118" s="20">
        <v>1.5</v>
      </c>
      <c r="I118" s="20">
        <v>30</v>
      </c>
      <c r="J118" s="20">
        <f>H118*$D$207+I118*$D$208</f>
        <v>148.5</v>
      </c>
    </row>
    <row r="119" ht="17" customHeight="1">
      <c r="A119" s="67">
        <v>42535</v>
      </c>
      <c r="B119" s="73">
        <v>1.458333333333333</v>
      </c>
      <c r="C119" s="20">
        <v>0.5</v>
      </c>
      <c r="D119" s="20">
        <v>1</v>
      </c>
      <c r="E119" t="s" s="10">
        <v>487</v>
      </c>
      <c r="F119" t="s" s="10">
        <v>962</v>
      </c>
      <c r="G119" t="s" s="10">
        <v>862</v>
      </c>
      <c r="H119" s="20">
        <v>1.5</v>
      </c>
      <c r="I119" s="20">
        <v>30</v>
      </c>
      <c r="J119" s="20">
        <f>H119*$D$207+I119*$D$208</f>
        <v>148.5</v>
      </c>
    </row>
    <row r="120" ht="17" customHeight="1">
      <c r="A120" s="67">
        <v>42536</v>
      </c>
      <c r="B120" s="73">
        <v>1.416666666666667</v>
      </c>
      <c r="C120" s="20">
        <v>1</v>
      </c>
      <c r="D120" s="20">
        <v>2</v>
      </c>
      <c r="E120" t="s" s="10">
        <v>487</v>
      </c>
      <c r="F120" t="s" s="10">
        <v>963</v>
      </c>
      <c r="G120" t="s" s="10">
        <v>541</v>
      </c>
      <c r="H120" s="20">
        <v>3</v>
      </c>
      <c r="I120" s="20">
        <v>150</v>
      </c>
      <c r="J120" s="20">
        <f>H120*$D$207+I120*$D$208</f>
        <v>360</v>
      </c>
    </row>
    <row r="121" ht="17" customHeight="1">
      <c r="A121" s="67">
        <v>42538</v>
      </c>
      <c r="B121" s="73">
        <v>1.583333333333333</v>
      </c>
      <c r="C121" s="20">
        <v>1</v>
      </c>
      <c r="D121" s="20">
        <v>2</v>
      </c>
      <c r="E121" t="s" s="10">
        <v>487</v>
      </c>
      <c r="F121" t="s" s="10">
        <v>963</v>
      </c>
      <c r="G121" t="s" s="10">
        <v>541</v>
      </c>
      <c r="H121" s="20">
        <v>3</v>
      </c>
      <c r="I121" s="20">
        <v>150</v>
      </c>
      <c r="J121" s="20">
        <f>H121*$D$207+I121*$D$208</f>
        <v>360</v>
      </c>
    </row>
    <row r="122" ht="17" customHeight="1">
      <c r="A122" s="67">
        <v>42538</v>
      </c>
      <c r="B122" s="73">
        <v>1.458333333333333</v>
      </c>
      <c r="C122" s="20">
        <v>4</v>
      </c>
      <c r="D122" s="20">
        <v>1</v>
      </c>
      <c r="E122" t="s" s="10">
        <v>188</v>
      </c>
      <c r="F122" t="s" s="10">
        <v>964</v>
      </c>
      <c r="G122" t="s" s="10">
        <v>862</v>
      </c>
      <c r="H122" s="20">
        <v>5</v>
      </c>
      <c r="I122" s="20">
        <v>30</v>
      </c>
      <c r="J122" s="20">
        <f>H122*$D$207+I122*$D$208</f>
        <v>446</v>
      </c>
    </row>
    <row r="123" ht="17" customHeight="1">
      <c r="A123" s="67">
        <v>42540</v>
      </c>
      <c r="B123" s="73">
        <v>1.729166666666667</v>
      </c>
      <c r="C123" s="20">
        <v>0.5</v>
      </c>
      <c r="D123" s="20">
        <v>1</v>
      </c>
      <c r="E123" t="s" s="10">
        <v>374</v>
      </c>
      <c r="F123" t="s" s="10">
        <v>965</v>
      </c>
      <c r="G123" t="s" s="10">
        <v>862</v>
      </c>
      <c r="H123" s="20">
        <v>3</v>
      </c>
      <c r="I123" s="20">
        <v>30</v>
      </c>
      <c r="J123" s="20">
        <f>H123*$D$207+I123*$D$208</f>
        <v>276</v>
      </c>
    </row>
    <row r="124" ht="17" customHeight="1">
      <c r="A124" s="67">
        <v>42541</v>
      </c>
      <c r="B124" s="73">
        <v>1.416666666666667</v>
      </c>
      <c r="C124" s="20">
        <v>1</v>
      </c>
      <c r="D124" s="20">
        <v>1</v>
      </c>
      <c r="E124" t="s" s="10">
        <v>487</v>
      </c>
      <c r="F124" t="s" s="10">
        <v>902</v>
      </c>
      <c r="G124" t="s" s="10">
        <v>862</v>
      </c>
      <c r="H124" s="20">
        <v>2</v>
      </c>
      <c r="I124" s="20">
        <v>30</v>
      </c>
      <c r="J124" s="20">
        <f>H124*$D$207+I124*$D$208</f>
        <v>191</v>
      </c>
    </row>
    <row r="125" ht="17" customHeight="1">
      <c r="A125" s="67">
        <v>42542</v>
      </c>
      <c r="B125" s="73">
        <v>1.416666666666667</v>
      </c>
      <c r="C125" s="20">
        <v>1</v>
      </c>
      <c r="D125" s="20">
        <v>2</v>
      </c>
      <c r="E125" t="s" s="10">
        <v>487</v>
      </c>
      <c r="F125" t="s" s="10">
        <v>966</v>
      </c>
      <c r="G125" t="s" s="10">
        <v>541</v>
      </c>
      <c r="H125" s="20">
        <v>3</v>
      </c>
      <c r="I125" s="20">
        <v>150</v>
      </c>
      <c r="J125" s="20">
        <f>H125*$D$207+I125*$D$208</f>
        <v>360</v>
      </c>
    </row>
    <row r="126" ht="17" customHeight="1">
      <c r="A126" s="67">
        <v>42542</v>
      </c>
      <c r="B126" s="73">
        <v>1.708333333333333</v>
      </c>
      <c r="C126" s="20">
        <v>1</v>
      </c>
      <c r="D126" s="20">
        <v>1</v>
      </c>
      <c r="E126" t="s" s="10">
        <v>487</v>
      </c>
      <c r="F126" t="s" s="10">
        <v>967</v>
      </c>
      <c r="G126" t="s" s="10">
        <v>862</v>
      </c>
      <c r="H126" s="20">
        <v>2</v>
      </c>
      <c r="I126" s="20">
        <v>30</v>
      </c>
      <c r="J126" s="20">
        <f>H126*$D$207+I126*$D$208</f>
        <v>191</v>
      </c>
    </row>
    <row r="127" ht="17" customHeight="1">
      <c r="A127" s="67">
        <v>42543</v>
      </c>
      <c r="B127" s="73">
        <v>1.416666666666667</v>
      </c>
      <c r="C127" s="20">
        <v>1</v>
      </c>
      <c r="D127" s="20">
        <v>2</v>
      </c>
      <c r="E127" t="s" s="10">
        <v>487</v>
      </c>
      <c r="F127" t="s" s="10">
        <v>968</v>
      </c>
      <c r="G127" t="s" s="10">
        <v>326</v>
      </c>
      <c r="H127" s="20">
        <v>3</v>
      </c>
      <c r="I127" s="20">
        <v>150</v>
      </c>
      <c r="J127" s="20">
        <f>H127*$D$207+I127*$D$208</f>
        <v>360</v>
      </c>
    </row>
    <row r="128" ht="17" customHeight="1">
      <c r="A128" s="67">
        <v>42543</v>
      </c>
      <c r="B128" s="73">
        <v>1.666666666666667</v>
      </c>
      <c r="C128" s="20">
        <v>1</v>
      </c>
      <c r="D128" s="20">
        <v>1</v>
      </c>
      <c r="E128" t="s" s="10">
        <v>188</v>
      </c>
      <c r="F128" t="s" s="10">
        <v>969</v>
      </c>
      <c r="G128" t="s" s="10">
        <v>862</v>
      </c>
      <c r="H128" s="20">
        <v>2</v>
      </c>
      <c r="I128" s="20">
        <v>30</v>
      </c>
      <c r="J128" s="20">
        <f>H128*$D$207+I128*$D$208</f>
        <v>191</v>
      </c>
    </row>
    <row r="129" ht="17" customHeight="1">
      <c r="A129" s="67">
        <v>42544</v>
      </c>
      <c r="B129" s="73">
        <v>1.416666666666667</v>
      </c>
      <c r="C129" s="20">
        <v>1</v>
      </c>
      <c r="D129" s="20">
        <v>1</v>
      </c>
      <c r="E129" t="s" s="10">
        <v>487</v>
      </c>
      <c r="F129" t="s" s="10">
        <v>970</v>
      </c>
      <c r="G129" t="s" s="10">
        <v>862</v>
      </c>
      <c r="H129" s="20">
        <v>2</v>
      </c>
      <c r="I129" s="20">
        <v>30</v>
      </c>
      <c r="J129" s="20">
        <f>H129*$D$207+I129*$D$208</f>
        <v>191</v>
      </c>
    </row>
    <row r="130" ht="17" customHeight="1">
      <c r="A130" s="67">
        <v>42544</v>
      </c>
      <c r="B130" s="73">
        <v>1.666666666666667</v>
      </c>
      <c r="C130" s="20">
        <v>1</v>
      </c>
      <c r="D130" s="20">
        <v>1</v>
      </c>
      <c r="E130" t="s" s="10">
        <v>188</v>
      </c>
      <c r="F130" t="s" s="10">
        <v>971</v>
      </c>
      <c r="G130" t="s" s="10">
        <v>862</v>
      </c>
      <c r="H130" s="20">
        <v>2</v>
      </c>
      <c r="I130" s="20">
        <v>30</v>
      </c>
      <c r="J130" s="20">
        <f>H130*$D$207+I130*$D$208</f>
        <v>191</v>
      </c>
    </row>
    <row r="131" ht="17" customHeight="1">
      <c r="A131" s="67">
        <v>42545</v>
      </c>
      <c r="B131" s="73">
        <v>1.4375</v>
      </c>
      <c r="C131" s="20">
        <v>0.5</v>
      </c>
      <c r="D131" s="20">
        <v>1</v>
      </c>
      <c r="E131" t="s" s="10">
        <v>188</v>
      </c>
      <c r="F131" t="s" s="10">
        <v>972</v>
      </c>
      <c r="G131" t="s" s="10">
        <v>862</v>
      </c>
      <c r="H131" s="20">
        <v>1.5</v>
      </c>
      <c r="I131" s="20">
        <v>30</v>
      </c>
      <c r="J131" s="20">
        <f>H131*$D$207+I131*$D$208</f>
        <v>148.5</v>
      </c>
    </row>
    <row r="132" ht="17" customHeight="1">
      <c r="A132" s="67">
        <v>42545</v>
      </c>
      <c r="B132" s="73">
        <v>1.666666666666667</v>
      </c>
      <c r="C132" s="20">
        <v>2</v>
      </c>
      <c r="D132" s="20">
        <v>1</v>
      </c>
      <c r="E132" t="s" s="10">
        <v>487</v>
      </c>
      <c r="F132" t="s" s="10">
        <v>973</v>
      </c>
      <c r="G132" t="s" s="10">
        <v>862</v>
      </c>
      <c r="H132" s="20">
        <v>3</v>
      </c>
      <c r="I132" s="20">
        <v>30</v>
      </c>
      <c r="J132" s="20">
        <f>H132*$D$207+I132*$D$208</f>
        <v>276</v>
      </c>
    </row>
    <row r="133" ht="17" customHeight="1">
      <c r="A133" s="67">
        <v>42547</v>
      </c>
      <c r="B133" s="73">
        <v>1.708333333333333</v>
      </c>
      <c r="C133" s="20">
        <v>1</v>
      </c>
      <c r="D133" s="20">
        <v>1</v>
      </c>
      <c r="E133" t="s" s="10">
        <v>374</v>
      </c>
      <c r="F133" t="s" s="10">
        <v>974</v>
      </c>
      <c r="G133" t="s" s="10">
        <v>862</v>
      </c>
      <c r="H133" s="20">
        <v>4</v>
      </c>
      <c r="I133" s="20">
        <v>30</v>
      </c>
      <c r="J133" s="20">
        <f>H133*$D$207+I133*$D$208</f>
        <v>361</v>
      </c>
    </row>
    <row r="134" ht="17" customHeight="1">
      <c r="A134" s="67">
        <v>42548</v>
      </c>
      <c r="B134" s="73">
        <v>1.416666666666667</v>
      </c>
      <c r="C134" s="20">
        <v>2</v>
      </c>
      <c r="D134" s="20">
        <v>4</v>
      </c>
      <c r="E134" t="s" s="10">
        <v>487</v>
      </c>
      <c r="F134" t="s" s="10">
        <v>975</v>
      </c>
      <c r="G134" t="s" s="10">
        <v>935</v>
      </c>
      <c r="H134" s="20">
        <v>6</v>
      </c>
      <c r="I134" s="20">
        <v>160</v>
      </c>
      <c r="J134" s="20">
        <f>H134*$D$207+I134*$D$208</f>
        <v>622</v>
      </c>
    </row>
    <row r="135" ht="17" customHeight="1">
      <c r="A135" s="67">
        <v>42548</v>
      </c>
      <c r="B135" s="73">
        <v>1.666666666666667</v>
      </c>
      <c r="C135" s="20">
        <v>1</v>
      </c>
      <c r="D135" s="20">
        <v>2</v>
      </c>
      <c r="E135" t="s" s="10">
        <v>374</v>
      </c>
      <c r="F135" t="s" s="10">
        <v>976</v>
      </c>
      <c r="G135" t="s" s="10">
        <v>862</v>
      </c>
      <c r="H135" s="20">
        <v>4</v>
      </c>
      <c r="I135" s="20">
        <v>30</v>
      </c>
      <c r="J135" s="20">
        <f>H135*$D$207+I135*$D$208</f>
        <v>361</v>
      </c>
    </row>
    <row r="136" ht="17" customHeight="1">
      <c r="A136" s="67">
        <v>42549</v>
      </c>
      <c r="B136" s="73">
        <v>1.416666666666667</v>
      </c>
      <c r="C136" s="20">
        <v>1</v>
      </c>
      <c r="D136" s="20">
        <v>1</v>
      </c>
      <c r="E136" t="s" s="10">
        <v>487</v>
      </c>
      <c r="F136" t="s" s="10">
        <v>977</v>
      </c>
      <c r="G136" t="s" s="10">
        <v>862</v>
      </c>
      <c r="H136" s="20">
        <v>2</v>
      </c>
      <c r="I136" s="20">
        <v>30</v>
      </c>
      <c r="J136" s="20">
        <f>H136*$D$207+I136*$D$208</f>
        <v>191</v>
      </c>
    </row>
    <row r="137" ht="17" customHeight="1">
      <c r="A137" s="67">
        <v>42550</v>
      </c>
      <c r="B137" s="73">
        <v>1.583333333333333</v>
      </c>
      <c r="C137" s="20">
        <v>1</v>
      </c>
      <c r="D137" s="20">
        <v>2</v>
      </c>
      <c r="E137" t="s" s="10">
        <v>487</v>
      </c>
      <c r="F137" t="s" s="10">
        <v>978</v>
      </c>
      <c r="G137" t="s" s="10">
        <v>541</v>
      </c>
      <c r="H137" s="20">
        <v>3</v>
      </c>
      <c r="I137" s="20">
        <v>150</v>
      </c>
      <c r="J137" s="20">
        <f>H137*$D$207+I137*$D$208</f>
        <v>360</v>
      </c>
    </row>
    <row r="138" ht="17" customHeight="1">
      <c r="A138" s="67">
        <v>42551</v>
      </c>
      <c r="B138" s="73">
        <v>1.479166666666667</v>
      </c>
      <c r="C138" s="20">
        <v>4</v>
      </c>
      <c r="D138" s="20">
        <v>1</v>
      </c>
      <c r="E138" t="s" s="10">
        <v>188</v>
      </c>
      <c r="F138" t="s" s="10">
        <v>979</v>
      </c>
      <c r="G138" t="s" s="10">
        <v>862</v>
      </c>
      <c r="H138" s="20">
        <v>5</v>
      </c>
      <c r="I138" s="20">
        <v>30</v>
      </c>
      <c r="J138" s="20">
        <f>H138*$D$207+I138*$D$208</f>
        <v>446</v>
      </c>
    </row>
    <row r="139" ht="17" customHeight="1">
      <c r="A139" s="67">
        <v>42551</v>
      </c>
      <c r="B139" s="73">
        <v>1.666666666666667</v>
      </c>
      <c r="C139" s="20">
        <v>2</v>
      </c>
      <c r="D139" s="20">
        <v>0</v>
      </c>
      <c r="E139" t="s" s="10">
        <v>374</v>
      </c>
      <c r="F139" t="s" s="10">
        <v>980</v>
      </c>
      <c r="G139" t="s" s="10">
        <v>192</v>
      </c>
      <c r="H139" s="20">
        <v>4</v>
      </c>
      <c r="I139" s="20">
        <v>0</v>
      </c>
      <c r="J139" s="20">
        <f>H139*$D$207+I139*$D$208</f>
        <v>340</v>
      </c>
    </row>
    <row r="140" ht="17" customHeight="1">
      <c r="A140" s="67">
        <v>42552</v>
      </c>
      <c r="B140" s="73">
        <v>1.416666666666667</v>
      </c>
      <c r="C140" s="20">
        <v>1</v>
      </c>
      <c r="D140" s="20">
        <v>1</v>
      </c>
      <c r="E140" t="s" s="10">
        <v>487</v>
      </c>
      <c r="F140" t="s" s="10">
        <v>981</v>
      </c>
      <c r="G140" t="s" s="10">
        <v>862</v>
      </c>
      <c r="H140" s="20">
        <v>2</v>
      </c>
      <c r="I140" s="20">
        <v>30</v>
      </c>
      <c r="J140" s="20">
        <f>H140*$D$207+I140*$D$208</f>
        <v>191</v>
      </c>
    </row>
    <row r="141" ht="17" customHeight="1">
      <c r="A141" s="67">
        <v>42555</v>
      </c>
      <c r="B141" s="73">
        <v>1.458333333333333</v>
      </c>
      <c r="C141" s="20">
        <v>1</v>
      </c>
      <c r="D141" s="20">
        <v>1</v>
      </c>
      <c r="E141" t="s" s="10">
        <v>188</v>
      </c>
      <c r="F141" t="s" s="10">
        <v>982</v>
      </c>
      <c r="G141" t="s" s="10">
        <v>862</v>
      </c>
      <c r="H141" s="20">
        <v>2</v>
      </c>
      <c r="I141" s="20">
        <v>30</v>
      </c>
      <c r="J141" s="20">
        <f>H141*$D$207+I141*$D$208</f>
        <v>191</v>
      </c>
    </row>
    <row r="142" ht="17" customHeight="1">
      <c r="A142" s="67">
        <v>42556</v>
      </c>
      <c r="B142" s="73">
        <v>1.416666666666667</v>
      </c>
      <c r="C142" s="20">
        <v>1</v>
      </c>
      <c r="D142" s="20">
        <v>2</v>
      </c>
      <c r="E142" t="s" s="10">
        <v>487</v>
      </c>
      <c r="F142" t="s" s="10">
        <v>983</v>
      </c>
      <c r="G142" t="s" s="10">
        <v>541</v>
      </c>
      <c r="H142" s="20">
        <v>3</v>
      </c>
      <c r="I142" s="20">
        <v>150</v>
      </c>
      <c r="J142" s="20">
        <f>H142*$D$207+I142*$D$208</f>
        <v>360</v>
      </c>
    </row>
    <row r="143" ht="17" customHeight="1">
      <c r="A143" s="67">
        <v>42557</v>
      </c>
      <c r="B143" s="73">
        <v>1.666666666666667</v>
      </c>
      <c r="C143" s="20">
        <v>1</v>
      </c>
      <c r="D143" s="20">
        <v>2</v>
      </c>
      <c r="E143" t="s" s="10">
        <v>374</v>
      </c>
      <c r="F143" t="s" s="10">
        <v>984</v>
      </c>
      <c r="G143" t="s" s="10">
        <v>862</v>
      </c>
      <c r="H143" s="20">
        <v>4</v>
      </c>
      <c r="I143" s="20">
        <v>30</v>
      </c>
      <c r="J143" s="20">
        <f>H143*$D$207+I143*$D$208</f>
        <v>361</v>
      </c>
    </row>
    <row r="144" ht="17" customHeight="1">
      <c r="A144" s="67">
        <v>42558</v>
      </c>
      <c r="B144" s="73">
        <v>1.541666666666667</v>
      </c>
      <c r="C144" s="20">
        <v>0.5</v>
      </c>
      <c r="D144" s="20">
        <v>1</v>
      </c>
      <c r="E144" t="s" s="10">
        <v>487</v>
      </c>
      <c r="F144" t="s" s="10">
        <v>938</v>
      </c>
      <c r="G144" t="s" s="10">
        <v>862</v>
      </c>
      <c r="H144" s="20">
        <v>1.5</v>
      </c>
      <c r="I144" s="20">
        <v>30</v>
      </c>
      <c r="J144" s="20">
        <f>H144*$D$207+I144*$D$208</f>
        <v>148.5</v>
      </c>
    </row>
    <row r="145" ht="17" customHeight="1">
      <c r="A145" s="67">
        <v>42559</v>
      </c>
      <c r="B145" s="73">
        <v>1.666666666666667</v>
      </c>
      <c r="C145" s="20">
        <v>1</v>
      </c>
      <c r="D145" s="20">
        <v>2</v>
      </c>
      <c r="E145" t="s" s="10">
        <v>374</v>
      </c>
      <c r="F145" t="s" s="10">
        <v>985</v>
      </c>
      <c r="G145" t="s" s="10">
        <v>862</v>
      </c>
      <c r="H145" s="20">
        <v>4</v>
      </c>
      <c r="I145" s="20">
        <v>30</v>
      </c>
      <c r="J145" s="20">
        <f>H145*$D$207+I145*$D$208</f>
        <v>361</v>
      </c>
    </row>
    <row r="146" ht="17" customHeight="1">
      <c r="A146" s="67">
        <v>42560</v>
      </c>
      <c r="B146" s="73">
        <v>1.416666666666667</v>
      </c>
      <c r="C146" s="20">
        <v>5</v>
      </c>
      <c r="D146" s="20">
        <v>2</v>
      </c>
      <c r="E146" t="s" s="10">
        <v>374</v>
      </c>
      <c r="F146" t="s" s="10">
        <v>986</v>
      </c>
      <c r="G146" t="s" s="10">
        <v>862</v>
      </c>
      <c r="H146" s="20">
        <v>12</v>
      </c>
      <c r="I146" s="20">
        <v>30</v>
      </c>
      <c r="J146" s="20">
        <f>H146*$D$207+I146*$D$208</f>
        <v>1041</v>
      </c>
    </row>
    <row r="147" ht="17" customHeight="1">
      <c r="A147" s="67">
        <v>42562</v>
      </c>
      <c r="B147" s="73">
        <v>1.666666666666667</v>
      </c>
      <c r="C147" s="20">
        <v>2</v>
      </c>
      <c r="D147" s="20">
        <v>2</v>
      </c>
      <c r="E147" t="s" s="10">
        <v>374</v>
      </c>
      <c r="F147" t="s" s="10">
        <v>987</v>
      </c>
      <c r="G147" t="s" s="10">
        <v>862</v>
      </c>
      <c r="H147" s="20">
        <v>6</v>
      </c>
      <c r="I147" s="20">
        <v>30</v>
      </c>
      <c r="J147" s="20">
        <f>H147*$D$207+I147*$D$208</f>
        <v>531</v>
      </c>
    </row>
    <row r="148" ht="17" customHeight="1">
      <c r="A148" s="67">
        <v>42563</v>
      </c>
      <c r="B148" s="73">
        <v>1.541666666666667</v>
      </c>
      <c r="C148" s="20">
        <v>3</v>
      </c>
      <c r="D148" s="20">
        <v>1</v>
      </c>
      <c r="E148" t="s" s="10">
        <v>487</v>
      </c>
      <c r="F148" t="s" s="10">
        <v>988</v>
      </c>
      <c r="G148" t="s" s="10">
        <v>862</v>
      </c>
      <c r="H148" s="20">
        <v>4</v>
      </c>
      <c r="I148" s="20">
        <v>30</v>
      </c>
      <c r="J148" s="20">
        <f>H148*$D$207+I148*$D$208</f>
        <v>361</v>
      </c>
    </row>
    <row r="149" ht="17" customHeight="1">
      <c r="A149" s="67">
        <v>42564</v>
      </c>
      <c r="B149" s="73">
        <v>1.375</v>
      </c>
      <c r="C149" s="20">
        <v>1</v>
      </c>
      <c r="D149" s="20">
        <v>1</v>
      </c>
      <c r="E149" t="s" s="10">
        <v>487</v>
      </c>
      <c r="F149" t="s" s="10">
        <v>989</v>
      </c>
      <c r="G149" t="s" s="10">
        <v>862</v>
      </c>
      <c r="H149" s="20">
        <v>2</v>
      </c>
      <c r="I149" s="20">
        <v>30</v>
      </c>
      <c r="J149" s="20">
        <f>H149*$D$207+I149*$D$208</f>
        <v>191</v>
      </c>
    </row>
    <row r="150" ht="17" customHeight="1">
      <c r="A150" s="67">
        <v>42565</v>
      </c>
      <c r="B150" s="73">
        <v>1.354166666666667</v>
      </c>
      <c r="C150" s="20">
        <v>1</v>
      </c>
      <c r="D150" s="20">
        <v>2</v>
      </c>
      <c r="E150" t="s" s="10">
        <v>374</v>
      </c>
      <c r="F150" t="s" s="10">
        <v>990</v>
      </c>
      <c r="G150" t="s" s="10">
        <v>862</v>
      </c>
      <c r="H150" s="20">
        <v>4</v>
      </c>
      <c r="I150" s="20">
        <v>30</v>
      </c>
      <c r="J150" s="20">
        <f>H150*$D$207+I150*$D$208</f>
        <v>361</v>
      </c>
    </row>
    <row r="151" ht="17" customHeight="1">
      <c r="A151" s="67">
        <v>42565</v>
      </c>
      <c r="B151" s="73">
        <v>1.625</v>
      </c>
      <c r="C151" s="20">
        <v>4</v>
      </c>
      <c r="D151" s="20">
        <v>2</v>
      </c>
      <c r="E151" t="s" s="10">
        <v>374</v>
      </c>
      <c r="F151" t="s" s="10">
        <v>991</v>
      </c>
      <c r="G151" t="s" s="10">
        <v>862</v>
      </c>
      <c r="H151" s="20">
        <v>10</v>
      </c>
      <c r="I151" s="20">
        <v>30</v>
      </c>
      <c r="J151" s="20">
        <f>H151*$D$207+I151*$D$208</f>
        <v>871</v>
      </c>
    </row>
    <row r="152" ht="17" customHeight="1">
      <c r="A152" s="67">
        <v>42566</v>
      </c>
      <c r="B152" s="73">
        <v>1.666666666666667</v>
      </c>
      <c r="C152" s="20">
        <v>3</v>
      </c>
      <c r="D152" s="20">
        <v>2</v>
      </c>
      <c r="E152" t="s" s="10">
        <v>374</v>
      </c>
      <c r="F152" t="s" s="10">
        <v>992</v>
      </c>
      <c r="G152" t="s" s="10">
        <v>862</v>
      </c>
      <c r="H152" s="20">
        <v>8</v>
      </c>
      <c r="I152" s="20">
        <v>30</v>
      </c>
      <c r="J152" s="20">
        <f>H152*$D$207+I152*$D$208</f>
        <v>701</v>
      </c>
    </row>
    <row r="153" ht="17" customHeight="1">
      <c r="A153" s="67">
        <v>42567</v>
      </c>
      <c r="B153" s="73">
        <v>1.416666666666667</v>
      </c>
      <c r="C153" s="20">
        <v>3</v>
      </c>
      <c r="D153" s="20">
        <v>2</v>
      </c>
      <c r="E153" t="s" s="10">
        <v>374</v>
      </c>
      <c r="F153" t="s" s="10">
        <v>993</v>
      </c>
      <c r="G153" t="s" s="10">
        <v>862</v>
      </c>
      <c r="H153" s="20">
        <v>8</v>
      </c>
      <c r="I153" s="20">
        <v>30</v>
      </c>
      <c r="J153" s="20">
        <f>H153*$D$207+I153*$D$208</f>
        <v>701</v>
      </c>
    </row>
    <row r="154" ht="17" customHeight="1">
      <c r="A154" s="67">
        <v>42568</v>
      </c>
      <c r="B154" s="73">
        <v>1.416666666666667</v>
      </c>
      <c r="C154" s="20">
        <v>1</v>
      </c>
      <c r="D154" s="20">
        <v>1</v>
      </c>
      <c r="E154" t="s" s="10">
        <v>487</v>
      </c>
      <c r="F154" t="s" s="10">
        <v>994</v>
      </c>
      <c r="G154" t="s" s="10">
        <v>862</v>
      </c>
      <c r="H154" s="20">
        <v>2</v>
      </c>
      <c r="I154" s="20">
        <v>30</v>
      </c>
      <c r="J154" s="20">
        <f>H154*$D$207+I154*$D$208</f>
        <v>191</v>
      </c>
    </row>
    <row r="155" ht="17" customHeight="1">
      <c r="A155" s="67">
        <v>42569</v>
      </c>
      <c r="B155" s="73">
        <v>1.416666666666667</v>
      </c>
      <c r="C155" s="20">
        <v>1</v>
      </c>
      <c r="D155" s="20">
        <v>1</v>
      </c>
      <c r="E155" t="s" s="10">
        <v>188</v>
      </c>
      <c r="F155" t="s" s="10">
        <v>995</v>
      </c>
      <c r="G155" t="s" s="10">
        <v>862</v>
      </c>
      <c r="H155" s="20">
        <v>2</v>
      </c>
      <c r="I155" s="20">
        <v>30</v>
      </c>
      <c r="J155" s="20">
        <f>H155*$D$207+I155*$D$208</f>
        <v>191</v>
      </c>
    </row>
    <row r="156" ht="17" customHeight="1">
      <c r="A156" s="67">
        <v>42569</v>
      </c>
      <c r="B156" s="73">
        <v>1.375</v>
      </c>
      <c r="C156" s="20">
        <v>1</v>
      </c>
      <c r="D156" s="20">
        <v>3</v>
      </c>
      <c r="E156" t="s" s="10">
        <v>487</v>
      </c>
      <c r="F156" t="s" s="10">
        <v>996</v>
      </c>
      <c r="G156" t="s" s="10">
        <v>997</v>
      </c>
      <c r="H156" s="20">
        <v>4</v>
      </c>
      <c r="I156" s="20">
        <v>100</v>
      </c>
      <c r="J156" s="20">
        <f>H156*$D$207+I156*$D$208</f>
        <v>410</v>
      </c>
    </row>
    <row r="157" ht="17" customHeight="1">
      <c r="A157" s="67">
        <v>42569</v>
      </c>
      <c r="B157" s="73">
        <v>1.541666666666667</v>
      </c>
      <c r="C157" s="20">
        <v>6</v>
      </c>
      <c r="D157" s="20">
        <v>1</v>
      </c>
      <c r="E157" t="s" s="10">
        <v>188</v>
      </c>
      <c r="F157" t="s" s="10">
        <v>998</v>
      </c>
      <c r="G157" t="s" s="10">
        <v>862</v>
      </c>
      <c r="H157" s="20">
        <v>7</v>
      </c>
      <c r="I157" s="20">
        <v>30</v>
      </c>
      <c r="J157" s="20">
        <f>H157*$D$207+I157*$D$208</f>
        <v>616</v>
      </c>
    </row>
    <row r="158" ht="17" customHeight="1">
      <c r="A158" s="67">
        <v>42570</v>
      </c>
      <c r="B158" s="73">
        <v>1.541666666666667</v>
      </c>
      <c r="C158" s="20">
        <v>0.5</v>
      </c>
      <c r="D158" s="20">
        <v>4</v>
      </c>
      <c r="E158" t="s" s="10">
        <v>487</v>
      </c>
      <c r="F158" t="s" s="10">
        <v>999</v>
      </c>
      <c r="G158" t="s" s="10">
        <v>1000</v>
      </c>
      <c r="H158" s="20">
        <v>4.5</v>
      </c>
      <c r="I158" s="20">
        <v>250</v>
      </c>
      <c r="J158" s="20">
        <f>H158*$D$207+I158*$D$208</f>
        <v>557.5</v>
      </c>
    </row>
    <row r="159" ht="17" customHeight="1">
      <c r="A159" s="67">
        <v>42571</v>
      </c>
      <c r="B159" s="73">
        <v>1.375</v>
      </c>
      <c r="C159" s="20">
        <v>8</v>
      </c>
      <c r="D159" s="20">
        <v>1</v>
      </c>
      <c r="E159" t="s" s="10">
        <v>188</v>
      </c>
      <c r="F159" t="s" s="10">
        <v>1001</v>
      </c>
      <c r="G159" t="s" s="10">
        <v>862</v>
      </c>
      <c r="H159" s="20">
        <v>9</v>
      </c>
      <c r="I159" s="20">
        <v>30</v>
      </c>
      <c r="J159" s="20">
        <f>H159*$D$207+I159*$D$208</f>
        <v>786</v>
      </c>
    </row>
    <row r="160" ht="17" customHeight="1">
      <c r="A160" s="67">
        <v>42571</v>
      </c>
      <c r="B160" s="73">
        <v>1.625</v>
      </c>
      <c r="C160" s="20">
        <v>3</v>
      </c>
      <c r="D160" s="20">
        <v>1</v>
      </c>
      <c r="E160" t="s" s="10">
        <v>487</v>
      </c>
      <c r="F160" t="s" s="10">
        <v>1002</v>
      </c>
      <c r="G160" t="s" s="10">
        <v>862</v>
      </c>
      <c r="H160" s="20">
        <v>4</v>
      </c>
      <c r="I160" s="20">
        <v>30</v>
      </c>
      <c r="J160" s="20">
        <f>H160*$D$207+I160*$D$208</f>
        <v>361</v>
      </c>
    </row>
    <row r="161" ht="17" customHeight="1">
      <c r="A161" s="67">
        <v>42572</v>
      </c>
      <c r="B161" s="73">
        <v>1.354166666666667</v>
      </c>
      <c r="C161" s="20">
        <v>1</v>
      </c>
      <c r="D161" s="20">
        <v>1</v>
      </c>
      <c r="E161" t="s" s="10">
        <v>487</v>
      </c>
      <c r="F161" t="s" s="10">
        <v>1003</v>
      </c>
      <c r="G161" t="s" s="10">
        <v>862</v>
      </c>
      <c r="H161" s="20">
        <v>2</v>
      </c>
      <c r="I161" s="20">
        <v>30</v>
      </c>
      <c r="J161" s="20">
        <f>H161*$D$207+I161*$D$208</f>
        <v>191</v>
      </c>
    </row>
    <row r="162" ht="17" customHeight="1">
      <c r="A162" s="67">
        <v>42572</v>
      </c>
      <c r="B162" s="73">
        <v>1.666666666666667</v>
      </c>
      <c r="C162" s="20">
        <v>1</v>
      </c>
      <c r="D162" s="20">
        <v>1</v>
      </c>
      <c r="E162" t="s" s="10">
        <v>487</v>
      </c>
      <c r="F162" t="s" s="10">
        <v>1004</v>
      </c>
      <c r="G162" t="s" s="10">
        <v>862</v>
      </c>
      <c r="H162" s="20">
        <v>2</v>
      </c>
      <c r="I162" s="20">
        <v>30</v>
      </c>
      <c r="J162" s="20">
        <f>H162*$D$207+I162*$D$208</f>
        <v>191</v>
      </c>
    </row>
    <row r="163" ht="17" customHeight="1">
      <c r="A163" s="67">
        <v>42573</v>
      </c>
      <c r="B163" s="73">
        <v>1.375</v>
      </c>
      <c r="C163" s="20">
        <v>1.5</v>
      </c>
      <c r="D163" s="20">
        <v>2</v>
      </c>
      <c r="E163" t="s" s="10">
        <v>374</v>
      </c>
      <c r="F163" t="s" s="10">
        <v>1005</v>
      </c>
      <c r="G163" t="s" s="10">
        <v>862</v>
      </c>
      <c r="H163" s="20">
        <v>5</v>
      </c>
      <c r="I163" s="20">
        <v>30</v>
      </c>
      <c r="J163" s="20">
        <f>H163*$D$207+I163*$D$208</f>
        <v>446</v>
      </c>
    </row>
    <row r="164" ht="17" customHeight="1">
      <c r="A164" s="67">
        <v>42592</v>
      </c>
      <c r="B164" s="73">
        <v>1.791666666666667</v>
      </c>
      <c r="C164" s="20">
        <v>2</v>
      </c>
      <c r="D164" s="20">
        <v>2</v>
      </c>
      <c r="E164" t="s" s="10">
        <v>374</v>
      </c>
      <c r="F164" t="s" s="10">
        <v>1006</v>
      </c>
      <c r="G164" t="s" s="10">
        <v>862</v>
      </c>
      <c r="H164" s="20">
        <v>6</v>
      </c>
      <c r="I164" s="20">
        <v>30</v>
      </c>
      <c r="J164" s="20">
        <f>H164*$D$207+I164*$D$208</f>
        <v>531</v>
      </c>
    </row>
    <row r="165" ht="17" customHeight="1">
      <c r="A165" s="67">
        <v>42595</v>
      </c>
      <c r="B165" s="73">
        <v>1.458333333333333</v>
      </c>
      <c r="C165" s="20">
        <v>5</v>
      </c>
      <c r="D165" s="20">
        <v>2</v>
      </c>
      <c r="E165" t="s" s="10">
        <v>374</v>
      </c>
      <c r="F165" t="s" s="10">
        <v>1007</v>
      </c>
      <c r="G165" t="s" s="10">
        <v>862</v>
      </c>
      <c r="H165" s="20">
        <v>12</v>
      </c>
      <c r="I165" s="20">
        <v>30</v>
      </c>
      <c r="J165" s="20">
        <f>H165*$D$207+I165*$D$208</f>
        <v>1041</v>
      </c>
    </row>
    <row r="166" ht="17" customHeight="1">
      <c r="A166" s="67">
        <v>42599</v>
      </c>
      <c r="B166" s="73">
        <v>1.583333333333333</v>
      </c>
      <c r="C166" s="20">
        <v>2</v>
      </c>
      <c r="D166" s="20">
        <v>1</v>
      </c>
      <c r="E166" t="s" s="10">
        <v>487</v>
      </c>
      <c r="F166" t="s" s="10">
        <v>1008</v>
      </c>
      <c r="G166" t="s" s="10">
        <v>862</v>
      </c>
      <c r="H166" s="20">
        <v>3</v>
      </c>
      <c r="I166" s="20">
        <v>30</v>
      </c>
      <c r="J166" s="20">
        <f>H166*$D$207+I166*$D$208</f>
        <v>276</v>
      </c>
    </row>
    <row r="167" ht="17" customHeight="1">
      <c r="A167" s="67">
        <v>42601</v>
      </c>
      <c r="B167" s="73">
        <v>1.5625</v>
      </c>
      <c r="C167" s="20">
        <v>1</v>
      </c>
      <c r="D167" s="20">
        <v>1</v>
      </c>
      <c r="E167" t="s" s="10">
        <v>188</v>
      </c>
      <c r="F167" t="s" s="10">
        <v>1009</v>
      </c>
      <c r="G167" t="s" s="10">
        <v>862</v>
      </c>
      <c r="H167" s="20">
        <v>2</v>
      </c>
      <c r="I167" s="20">
        <v>30</v>
      </c>
      <c r="J167" s="20">
        <f>H167*$D$207+I167*$D$208</f>
        <v>191</v>
      </c>
    </row>
    <row r="168" ht="17" customHeight="1">
      <c r="A168" s="67">
        <v>42608</v>
      </c>
      <c r="B168" s="73">
        <v>1.5625</v>
      </c>
      <c r="C168" s="20">
        <v>1</v>
      </c>
      <c r="D168" s="20">
        <v>2</v>
      </c>
      <c r="E168" t="s" s="10">
        <v>374</v>
      </c>
      <c r="F168" t="s" s="10">
        <v>1010</v>
      </c>
      <c r="G168" t="s" s="10">
        <v>862</v>
      </c>
      <c r="H168" s="20">
        <v>4</v>
      </c>
      <c r="I168" s="20">
        <v>30</v>
      </c>
      <c r="J168" s="20">
        <f>H168*$D$207+I168*$D$208</f>
        <v>361</v>
      </c>
    </row>
    <row r="169" ht="17" customHeight="1">
      <c r="A169" s="67">
        <v>42610</v>
      </c>
      <c r="B169" s="73">
        <v>1.708333333333333</v>
      </c>
      <c r="C169" s="20">
        <v>1</v>
      </c>
      <c r="D169" s="20">
        <v>2</v>
      </c>
      <c r="E169" t="s" s="10">
        <v>374</v>
      </c>
      <c r="F169" t="s" s="10">
        <v>1011</v>
      </c>
      <c r="G169" t="s" s="10">
        <v>862</v>
      </c>
      <c r="H169" s="20">
        <v>4</v>
      </c>
      <c r="I169" s="20">
        <v>30</v>
      </c>
      <c r="J169" s="20">
        <f>H169*$D$207+I169*$D$208</f>
        <v>361</v>
      </c>
    </row>
    <row r="170" ht="17" customHeight="1">
      <c r="A170" s="67">
        <v>42611</v>
      </c>
      <c r="B170" s="73">
        <v>1.375</v>
      </c>
      <c r="C170" s="20">
        <v>1</v>
      </c>
      <c r="D170" s="20">
        <v>2</v>
      </c>
      <c r="E170" t="s" s="10">
        <v>374</v>
      </c>
      <c r="F170" t="s" s="10">
        <v>1012</v>
      </c>
      <c r="G170" t="s" s="10">
        <v>862</v>
      </c>
      <c r="H170" s="20">
        <v>4</v>
      </c>
      <c r="I170" s="20">
        <v>30</v>
      </c>
      <c r="J170" s="20">
        <f>H170*$D$207+I170*$D$208</f>
        <v>361</v>
      </c>
    </row>
    <row r="171" ht="17" customHeight="1">
      <c r="A171" s="67">
        <v>42613</v>
      </c>
      <c r="B171" s="73">
        <v>1.375</v>
      </c>
      <c r="C171" s="20">
        <v>0.5</v>
      </c>
      <c r="D171" s="20">
        <v>4</v>
      </c>
      <c r="E171" t="s" s="10">
        <v>487</v>
      </c>
      <c r="F171" t="s" s="10">
        <v>1013</v>
      </c>
      <c r="G171" t="s" s="10">
        <v>1000</v>
      </c>
      <c r="H171" s="20">
        <v>4.5</v>
      </c>
      <c r="I171" s="20">
        <v>250</v>
      </c>
      <c r="J171" s="20">
        <f>H171*$D$207+I171*$D$208</f>
        <v>557.5</v>
      </c>
    </row>
    <row r="172" ht="17" customHeight="1">
      <c r="A172" s="67">
        <v>42613</v>
      </c>
      <c r="B172" s="73">
        <v>1.75</v>
      </c>
      <c r="C172" s="20">
        <v>1</v>
      </c>
      <c r="D172" s="20">
        <v>2</v>
      </c>
      <c r="E172" t="s" s="10">
        <v>374</v>
      </c>
      <c r="F172" t="s" s="10">
        <v>1014</v>
      </c>
      <c r="G172" t="s" s="10">
        <v>862</v>
      </c>
      <c r="H172" s="20">
        <v>4</v>
      </c>
      <c r="I172" s="20">
        <v>30</v>
      </c>
      <c r="J172" s="20">
        <f>H172*$D$207+I172*$D$208</f>
        <v>361</v>
      </c>
    </row>
    <row r="173" ht="17" customHeight="1">
      <c r="A173" s="67">
        <v>42615</v>
      </c>
      <c r="B173" s="73">
        <v>1.625</v>
      </c>
      <c r="C173" s="20">
        <v>1</v>
      </c>
      <c r="D173" s="20">
        <v>2</v>
      </c>
      <c r="E173" t="s" s="10">
        <v>374</v>
      </c>
      <c r="F173" t="s" s="10">
        <v>1015</v>
      </c>
      <c r="G173" t="s" s="10">
        <v>862</v>
      </c>
      <c r="H173" s="20">
        <v>4</v>
      </c>
      <c r="I173" s="20">
        <v>30</v>
      </c>
      <c r="J173" s="20">
        <f>H173*$D$207+I173*$D$208</f>
        <v>361</v>
      </c>
    </row>
    <row r="174" ht="17" customHeight="1">
      <c r="A174" s="67">
        <v>42620</v>
      </c>
      <c r="B174" s="73">
        <v>1.354166666666667</v>
      </c>
      <c r="C174" s="20">
        <v>1</v>
      </c>
      <c r="D174" s="20">
        <v>1</v>
      </c>
      <c r="E174" t="s" s="10">
        <v>487</v>
      </c>
      <c r="F174" t="s" s="10">
        <v>1015</v>
      </c>
      <c r="G174" t="s" s="10">
        <v>862</v>
      </c>
      <c r="H174" s="20">
        <v>2</v>
      </c>
      <c r="I174" s="20">
        <v>30</v>
      </c>
      <c r="J174" s="20">
        <f>H174*$D$207+I174*$D$208</f>
        <v>191</v>
      </c>
    </row>
    <row r="175" ht="17" customHeight="1">
      <c r="A175" s="67">
        <v>42621</v>
      </c>
      <c r="B175" s="73">
        <v>1.6875</v>
      </c>
      <c r="C175" s="20">
        <v>1</v>
      </c>
      <c r="D175" s="20">
        <v>2</v>
      </c>
      <c r="E175" t="s" s="10">
        <v>374</v>
      </c>
      <c r="F175" t="s" s="10">
        <v>1015</v>
      </c>
      <c r="G175" t="s" s="10">
        <v>862</v>
      </c>
      <c r="H175" s="20">
        <v>4</v>
      </c>
      <c r="I175" s="20">
        <v>30</v>
      </c>
      <c r="J175" s="20">
        <f>H175*$D$207+I175*$D$208</f>
        <v>361</v>
      </c>
    </row>
    <row r="176" ht="17" customHeight="1">
      <c r="A176" s="67">
        <v>42626</v>
      </c>
      <c r="B176" s="73">
        <v>1.458333333333333</v>
      </c>
      <c r="C176" s="20">
        <v>1</v>
      </c>
      <c r="D176" s="20">
        <v>1</v>
      </c>
      <c r="E176" t="s" s="10">
        <v>487</v>
      </c>
      <c r="F176" t="s" s="10">
        <v>1015</v>
      </c>
      <c r="G176" t="s" s="10">
        <v>862</v>
      </c>
      <c r="H176" s="20">
        <v>2</v>
      </c>
      <c r="I176" s="20">
        <v>30</v>
      </c>
      <c r="J176" s="20">
        <f>H176*$D$207+I176*$D$208</f>
        <v>191</v>
      </c>
    </row>
    <row r="177" ht="17" customHeight="1">
      <c r="A177" s="67">
        <v>42628</v>
      </c>
      <c r="B177" s="73">
        <v>1.625</v>
      </c>
      <c r="C177" s="20">
        <v>1</v>
      </c>
      <c r="D177" s="20">
        <v>1</v>
      </c>
      <c r="E177" t="s" s="10">
        <v>487</v>
      </c>
      <c r="F177" t="s" s="10">
        <v>1015</v>
      </c>
      <c r="G177" t="s" s="10">
        <v>862</v>
      </c>
      <c r="H177" s="20">
        <v>2</v>
      </c>
      <c r="I177" s="20">
        <v>30</v>
      </c>
      <c r="J177" s="20">
        <f>H177*$D$207+I177*$D$208</f>
        <v>191</v>
      </c>
    </row>
    <row r="178" ht="17" customHeight="1">
      <c r="A178" s="67">
        <v>42629</v>
      </c>
      <c r="B178" s="73">
        <v>1.583333333333333</v>
      </c>
      <c r="C178" s="20">
        <v>1</v>
      </c>
      <c r="D178" s="20">
        <v>2</v>
      </c>
      <c r="E178" t="s" s="10">
        <v>374</v>
      </c>
      <c r="F178" t="s" s="10">
        <v>1016</v>
      </c>
      <c r="G178" t="s" s="10">
        <v>862</v>
      </c>
      <c r="H178" s="20">
        <v>4</v>
      </c>
      <c r="I178" s="20">
        <v>30</v>
      </c>
      <c r="J178" s="20">
        <f>H178*$D$207+I178*$D$208</f>
        <v>361</v>
      </c>
    </row>
    <row r="179" ht="17" customHeight="1">
      <c r="A179" s="67">
        <v>42630</v>
      </c>
      <c r="B179" s="73">
        <v>1.541666666666667</v>
      </c>
      <c r="C179" s="20">
        <v>1</v>
      </c>
      <c r="D179" s="20">
        <v>2</v>
      </c>
      <c r="E179" t="s" s="10">
        <v>374</v>
      </c>
      <c r="F179" t="s" s="10">
        <v>1017</v>
      </c>
      <c r="G179" t="s" s="10">
        <v>862</v>
      </c>
      <c r="H179" s="20">
        <v>4</v>
      </c>
      <c r="I179" s="20">
        <v>30</v>
      </c>
      <c r="J179" s="20">
        <f>H179*$D$207+I179*$D$208</f>
        <v>361</v>
      </c>
    </row>
    <row r="180" ht="17" customHeight="1">
      <c r="A180" s="67">
        <v>42634</v>
      </c>
      <c r="B180" s="73">
        <v>1.458333333333333</v>
      </c>
      <c r="C180" s="20">
        <v>2</v>
      </c>
      <c r="D180" s="20">
        <v>2</v>
      </c>
      <c r="E180" t="s" s="10">
        <v>374</v>
      </c>
      <c r="F180" t="s" s="10">
        <v>1018</v>
      </c>
      <c r="G180" t="s" s="10">
        <v>862</v>
      </c>
      <c r="H180" s="20">
        <v>6</v>
      </c>
      <c r="I180" s="20">
        <v>30</v>
      </c>
      <c r="J180" s="20">
        <f>H180*$D$207+I180*$D$208</f>
        <v>531</v>
      </c>
    </row>
    <row r="181" ht="17" customHeight="1">
      <c r="A181" s="67">
        <v>42647</v>
      </c>
      <c r="B181" s="73">
        <v>1.666666666666667</v>
      </c>
      <c r="C181" s="20">
        <v>1</v>
      </c>
      <c r="D181" s="20">
        <v>1</v>
      </c>
      <c r="E181" t="s" s="10">
        <v>188</v>
      </c>
      <c r="F181" t="s" s="10">
        <v>1019</v>
      </c>
      <c r="G181" t="s" s="10">
        <v>862</v>
      </c>
      <c r="H181" s="20">
        <v>2</v>
      </c>
      <c r="I181" s="20">
        <v>30</v>
      </c>
      <c r="J181" s="20">
        <f>H181*$D$207+I181*$D$208</f>
        <v>191</v>
      </c>
    </row>
    <row r="182" ht="17" customHeight="1">
      <c r="A182" s="67">
        <v>42650</v>
      </c>
      <c r="B182" s="73">
        <v>1.708333333333333</v>
      </c>
      <c r="C182" s="20">
        <v>0.5</v>
      </c>
      <c r="D182" s="20">
        <v>2</v>
      </c>
      <c r="E182" t="s" s="10">
        <v>374</v>
      </c>
      <c r="F182" t="s" s="10">
        <v>1020</v>
      </c>
      <c r="G182" t="s" s="10">
        <v>862</v>
      </c>
      <c r="H182" s="20">
        <v>3</v>
      </c>
      <c r="I182" s="20">
        <v>30</v>
      </c>
      <c r="J182" s="20">
        <f>H182*$D$207+I182*$D$208</f>
        <v>276</v>
      </c>
    </row>
    <row r="183" ht="17" customHeight="1">
      <c r="A183" s="67">
        <v>42653</v>
      </c>
      <c r="B183" s="73">
        <v>1.729166666666667</v>
      </c>
      <c r="C183" s="20">
        <v>1</v>
      </c>
      <c r="D183" s="20">
        <v>2</v>
      </c>
      <c r="E183" t="s" s="10">
        <v>374</v>
      </c>
      <c r="F183" t="s" s="10">
        <v>1021</v>
      </c>
      <c r="G183" t="s" s="10">
        <v>862</v>
      </c>
      <c r="H183" s="20">
        <v>4</v>
      </c>
      <c r="I183" s="20">
        <v>30</v>
      </c>
      <c r="J183" s="20">
        <f>H183*$D$207+I183*$D$208</f>
        <v>361</v>
      </c>
    </row>
    <row r="184" ht="17" customHeight="1">
      <c r="A184" s="67">
        <v>42655</v>
      </c>
      <c r="B184" s="73">
        <v>1.583333333333333</v>
      </c>
      <c r="C184" s="20">
        <v>2</v>
      </c>
      <c r="D184" s="20">
        <v>1</v>
      </c>
      <c r="E184" t="s" s="10">
        <v>487</v>
      </c>
      <c r="F184" t="s" s="10">
        <v>1022</v>
      </c>
      <c r="G184" t="s" s="10">
        <v>862</v>
      </c>
      <c r="H184" s="20">
        <v>3</v>
      </c>
      <c r="I184" s="20">
        <v>30</v>
      </c>
      <c r="J184" s="20">
        <f>H184*$D$207+I184*$D$208</f>
        <v>276</v>
      </c>
    </row>
    <row r="185" ht="17" customHeight="1">
      <c r="A185" s="67">
        <v>42656</v>
      </c>
      <c r="B185" s="73">
        <v>1.458333333333333</v>
      </c>
      <c r="C185" s="20">
        <v>1</v>
      </c>
      <c r="D185" s="20">
        <v>1</v>
      </c>
      <c r="E185" t="s" s="10">
        <v>487</v>
      </c>
      <c r="F185" t="s" s="10">
        <v>1023</v>
      </c>
      <c r="G185" t="s" s="10">
        <v>862</v>
      </c>
      <c r="H185" s="20">
        <v>2</v>
      </c>
      <c r="I185" s="20">
        <v>30</v>
      </c>
      <c r="J185" s="20">
        <f>H185*$D$207+I185*$D$208</f>
        <v>191</v>
      </c>
    </row>
    <row r="186" ht="17" customHeight="1">
      <c r="A186" s="67">
        <v>42660</v>
      </c>
      <c r="B186" s="73">
        <v>1.666666666666667</v>
      </c>
      <c r="C186" s="20">
        <v>1</v>
      </c>
      <c r="D186" s="20">
        <v>2</v>
      </c>
      <c r="E186" t="s" s="10">
        <v>374</v>
      </c>
      <c r="F186" t="s" s="10">
        <v>1024</v>
      </c>
      <c r="G186" t="s" s="10">
        <v>862</v>
      </c>
      <c r="H186" s="20">
        <v>4</v>
      </c>
      <c r="I186" s="20">
        <v>30</v>
      </c>
      <c r="J186" s="20">
        <f>H186*$D$207+I186*$D$208</f>
        <v>361</v>
      </c>
    </row>
    <row r="187" ht="17" customHeight="1">
      <c r="A187" s="67">
        <v>42667</v>
      </c>
      <c r="B187" s="73">
        <v>1.541666666666667</v>
      </c>
      <c r="C187" s="20">
        <v>2</v>
      </c>
      <c r="D187" s="20">
        <v>1</v>
      </c>
      <c r="E187" t="s" s="10">
        <v>487</v>
      </c>
      <c r="F187" t="s" s="10">
        <v>1025</v>
      </c>
      <c r="G187" t="s" s="10">
        <v>862</v>
      </c>
      <c r="H187" s="20">
        <v>3</v>
      </c>
      <c r="I187" s="20">
        <v>30</v>
      </c>
      <c r="J187" s="20">
        <f>H187*$D$207+I187*$D$208</f>
        <v>276</v>
      </c>
    </row>
    <row r="188" ht="17" customHeight="1">
      <c r="A188" s="67">
        <v>42672</v>
      </c>
      <c r="B188" s="73">
        <v>1.458333333333333</v>
      </c>
      <c r="C188" s="20">
        <v>2</v>
      </c>
      <c r="D188" s="20">
        <v>1</v>
      </c>
      <c r="E188" t="s" s="10">
        <v>188</v>
      </c>
      <c r="F188" t="s" s="10">
        <v>1026</v>
      </c>
      <c r="G188" t="s" s="10">
        <v>862</v>
      </c>
      <c r="H188" s="20">
        <v>3</v>
      </c>
      <c r="I188" s="20">
        <v>30</v>
      </c>
      <c r="J188" s="20">
        <f>H188*$D$207+I188*$D$208</f>
        <v>276</v>
      </c>
    </row>
    <row r="189" ht="17" customHeight="1">
      <c r="A189" s="67">
        <v>42703</v>
      </c>
      <c r="B189" s="73">
        <v>1.375</v>
      </c>
      <c r="C189" s="20">
        <v>1</v>
      </c>
      <c r="D189" s="20">
        <v>2</v>
      </c>
      <c r="E189" t="s" s="10">
        <v>487</v>
      </c>
      <c r="F189" t="s" s="10">
        <v>1027</v>
      </c>
      <c r="G189" t="s" s="10">
        <v>541</v>
      </c>
      <c r="H189" s="20">
        <v>3</v>
      </c>
      <c r="I189" s="20">
        <v>150</v>
      </c>
      <c r="J189" s="20">
        <f>H189*$D$207+I189*$D$208</f>
        <v>360</v>
      </c>
    </row>
    <row r="190" ht="17" customHeight="1">
      <c r="A190" s="67">
        <v>42704</v>
      </c>
      <c r="B190" s="73">
        <v>1.708333333333333</v>
      </c>
      <c r="C190" s="20">
        <v>3</v>
      </c>
      <c r="D190" s="20">
        <v>0</v>
      </c>
      <c r="E190" t="s" s="10">
        <v>188</v>
      </c>
      <c r="F190" t="s" s="10">
        <v>1028</v>
      </c>
      <c r="G190" t="s" s="10">
        <v>192</v>
      </c>
      <c r="H190" s="20">
        <v>3</v>
      </c>
      <c r="I190" s="20">
        <v>0</v>
      </c>
      <c r="J190" s="20">
        <f>H190*$D$207+I190*$D$208</f>
        <v>255</v>
      </c>
    </row>
    <row r="191" ht="17" customHeight="1">
      <c r="A191" s="67">
        <v>42711</v>
      </c>
      <c r="B191" s="73">
        <v>1.791666666666667</v>
      </c>
      <c r="C191" s="20">
        <v>2</v>
      </c>
      <c r="D191" s="20">
        <v>2</v>
      </c>
      <c r="E191" t="s" s="10">
        <v>374</v>
      </c>
      <c r="F191" t="s" s="10">
        <v>1029</v>
      </c>
      <c r="G191" t="s" s="10">
        <v>160</v>
      </c>
      <c r="H191" s="20">
        <v>4</v>
      </c>
      <c r="I191" s="20">
        <v>30</v>
      </c>
      <c r="J191" s="20">
        <f>H191*$D$207+I191*$D$208</f>
        <v>361</v>
      </c>
    </row>
    <row r="192" ht="17" customHeight="1">
      <c r="A192" s="67">
        <v>42723</v>
      </c>
      <c r="B192" s="73">
        <v>1.458333333333333</v>
      </c>
      <c r="C192" s="20">
        <v>1</v>
      </c>
      <c r="D192" s="20">
        <v>1</v>
      </c>
      <c r="E192" t="s" s="10">
        <v>487</v>
      </c>
      <c r="F192" t="s" s="10">
        <v>1030</v>
      </c>
      <c r="G192" t="s" s="10">
        <v>837</v>
      </c>
      <c r="H192" s="20">
        <v>2</v>
      </c>
      <c r="I192" s="20">
        <v>25</v>
      </c>
      <c r="J192" s="20">
        <f>H192*$D$207+I192*$D$208</f>
        <v>187.5</v>
      </c>
    </row>
    <row r="193" ht="17" customHeight="1">
      <c r="A193" s="67">
        <v>42723</v>
      </c>
      <c r="B193" s="73">
        <v>1.75</v>
      </c>
      <c r="C193" s="20">
        <v>1</v>
      </c>
      <c r="D193" s="20">
        <v>2</v>
      </c>
      <c r="E193" t="s" s="10">
        <v>374</v>
      </c>
      <c r="F193" t="s" s="10">
        <v>1031</v>
      </c>
      <c r="G193" t="s" s="10">
        <v>862</v>
      </c>
      <c r="H193" s="20">
        <v>4</v>
      </c>
      <c r="I193" s="20">
        <v>30</v>
      </c>
      <c r="J193" s="20">
        <f>H193*$D$207+I193*$D$208</f>
        <v>361</v>
      </c>
    </row>
    <row r="194" ht="17" customHeight="1">
      <c r="A194" s="67">
        <v>42735</v>
      </c>
      <c r="B194" s="73">
        <v>1.666666666666667</v>
      </c>
      <c r="C194" s="20">
        <v>3</v>
      </c>
      <c r="D194" s="9"/>
      <c r="E194" t="s" s="10">
        <v>188</v>
      </c>
      <c r="F194" t="s" s="10">
        <v>1032</v>
      </c>
      <c r="G194" t="s" s="10">
        <v>192</v>
      </c>
      <c r="H194" s="20">
        <v>3</v>
      </c>
      <c r="I194" s="9"/>
      <c r="J194" s="20">
        <f>H194*$D$207+I194*$D$208</f>
        <v>255</v>
      </c>
    </row>
    <row r="195" ht="17" customHeight="1">
      <c r="A195" s="67">
        <v>42755</v>
      </c>
      <c r="B195" s="73">
        <v>1.625</v>
      </c>
      <c r="C195" s="20">
        <v>1</v>
      </c>
      <c r="D195" s="20">
        <v>2</v>
      </c>
      <c r="E195" t="s" s="10">
        <v>374</v>
      </c>
      <c r="F195" t="s" s="10">
        <v>1033</v>
      </c>
      <c r="G195" t="s" s="10">
        <v>862</v>
      </c>
      <c r="H195" s="20">
        <v>4</v>
      </c>
      <c r="I195" s="20">
        <v>30</v>
      </c>
      <c r="J195" s="20">
        <f>H195*$D$207+I195*$D$208</f>
        <v>361</v>
      </c>
    </row>
    <row r="196" ht="17" customHeight="1">
      <c r="A196" s="67">
        <v>42828</v>
      </c>
      <c r="B196" s="73">
        <v>1.729166666666667</v>
      </c>
      <c r="C196" s="20">
        <v>1</v>
      </c>
      <c r="D196" s="20">
        <v>2</v>
      </c>
      <c r="E196" t="s" s="10">
        <v>374</v>
      </c>
      <c r="F196" t="s" s="10">
        <v>1034</v>
      </c>
      <c r="G196" t="s" s="10">
        <v>862</v>
      </c>
      <c r="H196" s="20">
        <v>4</v>
      </c>
      <c r="I196" s="20">
        <v>30</v>
      </c>
      <c r="J196" s="20">
        <f>H196*$D$207+I196*$D$208</f>
        <v>361</v>
      </c>
    </row>
    <row r="197" ht="17" customHeight="1">
      <c r="A197" s="67">
        <v>42830</v>
      </c>
      <c r="B197" s="73">
        <v>1.708333333333333</v>
      </c>
      <c r="C197" s="20">
        <v>1</v>
      </c>
      <c r="D197" s="20">
        <v>2</v>
      </c>
      <c r="E197" t="s" s="10">
        <v>374</v>
      </c>
      <c r="F197" t="s" s="10">
        <v>1035</v>
      </c>
      <c r="G197" t="s" s="10">
        <v>862</v>
      </c>
      <c r="H197" s="20">
        <v>4</v>
      </c>
      <c r="I197" s="20">
        <v>30</v>
      </c>
      <c r="J197" s="20">
        <f>H197*$D$207+I197*$D$208</f>
        <v>361</v>
      </c>
    </row>
    <row r="198" ht="17" customHeight="1">
      <c r="A198" s="67">
        <v>42845</v>
      </c>
      <c r="B198" s="73">
        <v>1.708333333333333</v>
      </c>
      <c r="C198" s="20">
        <v>4</v>
      </c>
      <c r="D198" s="9"/>
      <c r="E198" t="s" s="10">
        <v>188</v>
      </c>
      <c r="F198" t="s" s="10">
        <v>1036</v>
      </c>
      <c r="G198" t="s" s="10">
        <v>192</v>
      </c>
      <c r="H198" s="20">
        <v>4</v>
      </c>
      <c r="I198" s="9"/>
      <c r="J198" s="20">
        <f>H198*$D$207+I198*$D$208</f>
        <v>340</v>
      </c>
    </row>
    <row r="199" ht="17" customHeight="1">
      <c r="A199" s="67">
        <v>42851</v>
      </c>
      <c r="B199" s="73">
        <v>1.444444444444444</v>
      </c>
      <c r="C199" s="20">
        <v>1</v>
      </c>
      <c r="D199" s="20">
        <v>2</v>
      </c>
      <c r="E199" t="s" s="10">
        <v>374</v>
      </c>
      <c r="F199" t="s" s="10">
        <v>1037</v>
      </c>
      <c r="G199" t="s" s="10">
        <v>862</v>
      </c>
      <c r="H199" s="20">
        <v>4</v>
      </c>
      <c r="I199" s="20">
        <v>30</v>
      </c>
      <c r="J199" s="20">
        <f>H199*$D$207+I199*$D$208</f>
        <v>361</v>
      </c>
    </row>
    <row r="200" ht="17" customHeight="1">
      <c r="A200" s="67">
        <v>42851</v>
      </c>
      <c r="B200" s="73">
        <v>1.645833333333333</v>
      </c>
      <c r="C200" s="20">
        <v>1</v>
      </c>
      <c r="D200" s="9"/>
      <c r="E200" t="s" s="10">
        <v>188</v>
      </c>
      <c r="F200" t="s" s="10">
        <v>1038</v>
      </c>
      <c r="G200" t="s" s="10">
        <v>192</v>
      </c>
      <c r="H200" s="20">
        <v>1</v>
      </c>
      <c r="I200" s="9"/>
      <c r="J200" s="20">
        <f>H200*$D$207+I200*$D$208</f>
        <v>85</v>
      </c>
    </row>
    <row r="201" ht="17" customHeight="1">
      <c r="A201" s="67">
        <v>42854</v>
      </c>
      <c r="B201" s="73">
        <v>1.4375</v>
      </c>
      <c r="C201" s="20">
        <v>1</v>
      </c>
      <c r="D201" s="20">
        <v>1</v>
      </c>
      <c r="E201" t="s" s="10">
        <v>188</v>
      </c>
      <c r="F201" t="s" s="10">
        <v>1039</v>
      </c>
      <c r="G201" t="s" s="10">
        <v>862</v>
      </c>
      <c r="H201" s="20">
        <v>2</v>
      </c>
      <c r="I201" s="20">
        <v>30</v>
      </c>
      <c r="J201" s="20">
        <f>H201*$D$207+I201*$D$208</f>
        <v>191</v>
      </c>
    </row>
    <row r="202" ht="17" customHeight="1">
      <c r="A202" s="67">
        <v>42871</v>
      </c>
      <c r="B202" s="73">
        <v>1.458333333333333</v>
      </c>
      <c r="C202" s="20">
        <v>1</v>
      </c>
      <c r="D202" s="20">
        <v>1</v>
      </c>
      <c r="E202" t="s" s="10">
        <v>487</v>
      </c>
      <c r="F202" t="s" s="10">
        <v>645</v>
      </c>
      <c r="G202" t="s" s="10">
        <v>862</v>
      </c>
      <c r="H202" s="20">
        <v>2</v>
      </c>
      <c r="I202" s="20">
        <v>40</v>
      </c>
      <c r="J202" s="20">
        <f>H202*$D$207+I202*$D$208</f>
        <v>198</v>
      </c>
    </row>
    <row r="203" ht="17" customHeight="1">
      <c r="A203" s="67"/>
      <c r="B203" s="73"/>
      <c r="C203" s="9"/>
      <c r="D203" s="9"/>
      <c r="E203" s="9"/>
      <c r="F203" s="9"/>
      <c r="G203" s="9"/>
      <c r="H203" s="9"/>
      <c r="I203" s="9"/>
      <c r="J203" s="9"/>
    </row>
    <row r="204" ht="17" customHeight="1">
      <c r="A204" s="67"/>
      <c r="B204" s="73"/>
      <c r="C204" s="9"/>
      <c r="D204" s="9"/>
      <c r="E204" s="9"/>
      <c r="F204" s="9"/>
      <c r="G204" s="9"/>
      <c r="H204" s="9"/>
      <c r="I204" s="9"/>
      <c r="J204" s="9"/>
    </row>
    <row r="205" ht="17" customHeight="1">
      <c r="A205" s="67"/>
      <c r="B205" s="9"/>
      <c r="C205" s="9"/>
      <c r="D205" s="9"/>
      <c r="E205" s="9"/>
      <c r="F205" t="s" s="12">
        <v>1040</v>
      </c>
      <c r="G205" s="23"/>
      <c r="H205" s="24">
        <f>SUM(H37:H167)</f>
        <v>508.5</v>
      </c>
      <c r="I205" s="24">
        <f>SUM(I37:I167)</f>
        <v>5530</v>
      </c>
      <c r="J205" s="13">
        <f>SUM(J4:J197)</f>
        <v>61705.5</v>
      </c>
    </row>
    <row r="206" ht="17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ht="17" customHeight="1">
      <c r="A207" t="s" s="10">
        <v>194</v>
      </c>
      <c r="B207" s="9"/>
      <c r="C207" s="9"/>
      <c r="D207" s="20">
        <v>85</v>
      </c>
      <c r="E207" s="9"/>
      <c r="F207" s="9"/>
      <c r="G207" s="9"/>
      <c r="H207" s="9"/>
      <c r="I207" s="9"/>
      <c r="J207" s="9"/>
    </row>
    <row r="208" ht="17" customHeight="1">
      <c r="A208" t="s" s="10">
        <v>195</v>
      </c>
      <c r="B208" s="9"/>
      <c r="C208" s="9"/>
      <c r="D208" s="20">
        <v>0.7</v>
      </c>
      <c r="E208" s="9"/>
      <c r="F208" s="9"/>
      <c r="G208" s="9"/>
      <c r="H208" s="9"/>
      <c r="I208" s="9"/>
      <c r="J208" s="9"/>
    </row>
    <row r="209" ht="17" customHeight="1">
      <c r="A209" t="s" s="10">
        <v>196</v>
      </c>
      <c r="B209" s="9"/>
      <c r="C209" s="9"/>
      <c r="D209" s="20">
        <v>30</v>
      </c>
      <c r="E209" t="s" s="71">
        <v>197</v>
      </c>
      <c r="F209" s="9"/>
      <c r="G209" s="9"/>
      <c r="H209" s="9"/>
      <c r="I209" s="9"/>
      <c r="J209" s="9"/>
    </row>
    <row r="210" ht="17" customHeight="1">
      <c r="A210" t="s" s="10">
        <v>198</v>
      </c>
      <c r="B210" s="9"/>
      <c r="C210" s="9"/>
      <c r="D210" s="20">
        <v>150</v>
      </c>
      <c r="E210" t="s" s="71">
        <v>199</v>
      </c>
      <c r="F210" s="9"/>
      <c r="G210" s="9"/>
      <c r="H210" s="9"/>
      <c r="I210" s="9"/>
      <c r="J210" s="9"/>
    </row>
  </sheetData>
  <pageMargins left="0.393701" right="0.393701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1:H157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00" customWidth="1"/>
    <col min="2" max="2" width="6.5" style="100" customWidth="1"/>
    <col min="3" max="3" width="21" style="100" customWidth="1"/>
    <col min="4" max="4" width="50.6719" style="100" customWidth="1"/>
    <col min="5" max="5" width="18" style="100" customWidth="1"/>
    <col min="6" max="6" width="10.8516" style="100" customWidth="1"/>
    <col min="7" max="7" width="14.3516" style="100" customWidth="1"/>
    <col min="8" max="8" width="20.6719" style="100" customWidth="1"/>
    <col min="9" max="16384" width="10.8516" style="100" customWidth="1"/>
  </cols>
  <sheetData>
    <row r="1" ht="18" customHeight="1">
      <c r="A1" t="s" s="7">
        <v>822</v>
      </c>
      <c r="B1" s="8"/>
      <c r="C1" s="9"/>
      <c r="D1" s="9"/>
      <c r="E1" s="9"/>
      <c r="F1" s="9"/>
      <c r="G1" s="9"/>
      <c r="H1" s="9"/>
    </row>
    <row r="2" ht="17" customHeight="1">
      <c r="A2" s="9"/>
      <c r="B2" s="9"/>
      <c r="C2" s="9"/>
      <c r="D2" s="9"/>
      <c r="E2" s="9"/>
      <c r="F2" s="9"/>
      <c r="G2" s="9"/>
      <c r="H2" s="9"/>
    </row>
    <row r="3" ht="17" customHeight="1">
      <c r="A3" t="s" s="12">
        <v>55</v>
      </c>
      <c r="B3" t="s" s="12">
        <v>151</v>
      </c>
      <c r="C3" t="s" s="12">
        <v>56</v>
      </c>
      <c r="D3" t="s" s="12">
        <v>57</v>
      </c>
      <c r="E3" t="s" s="12">
        <v>154</v>
      </c>
      <c r="F3" t="s" s="12">
        <v>155</v>
      </c>
      <c r="G3" t="s" s="12">
        <v>59</v>
      </c>
      <c r="H3" t="s" s="12">
        <v>1042</v>
      </c>
    </row>
    <row r="4" ht="17" customHeight="1">
      <c r="A4" s="101"/>
      <c r="B4" s="23"/>
      <c r="C4" s="23"/>
      <c r="D4" s="23"/>
      <c r="E4" s="24">
        <v>2015</v>
      </c>
      <c r="F4" s="23"/>
      <c r="G4" s="23"/>
      <c r="H4" s="23"/>
    </row>
    <row r="5" ht="17" customHeight="1">
      <c r="A5" s="67">
        <v>42392</v>
      </c>
      <c r="B5" s="9"/>
      <c r="C5" t="s" s="10">
        <v>747</v>
      </c>
      <c r="D5" t="s" s="10">
        <v>1043</v>
      </c>
      <c r="E5" t="s" s="10">
        <v>160</v>
      </c>
      <c r="F5" s="9"/>
      <c r="G5" s="20">
        <v>83.45</v>
      </c>
      <c r="H5" s="9"/>
    </row>
    <row r="6" ht="17" customHeight="1">
      <c r="A6" s="67">
        <v>42392</v>
      </c>
      <c r="B6" s="9"/>
      <c r="C6" t="s" s="10">
        <v>706</v>
      </c>
      <c r="D6" t="s" s="10">
        <v>1044</v>
      </c>
      <c r="E6" t="s" s="10">
        <v>160</v>
      </c>
      <c r="F6" s="9"/>
      <c r="G6" s="20">
        <v>100</v>
      </c>
      <c r="H6" s="9"/>
    </row>
    <row r="7" ht="17" customHeight="1">
      <c r="A7" s="67">
        <v>42411</v>
      </c>
      <c r="B7" s="9"/>
      <c r="C7" t="s" s="10">
        <v>781</v>
      </c>
      <c r="D7" t="s" s="10">
        <v>1045</v>
      </c>
      <c r="E7" t="s" s="10">
        <v>160</v>
      </c>
      <c r="F7" s="9"/>
      <c r="G7" s="20">
        <v>21.4</v>
      </c>
      <c r="H7" s="20">
        <v>21.4</v>
      </c>
    </row>
    <row r="8" ht="17" customHeight="1">
      <c r="A8" s="67">
        <v>42412</v>
      </c>
      <c r="B8" s="9"/>
      <c r="C8" t="s" s="10">
        <v>796</v>
      </c>
      <c r="D8" t="s" s="10">
        <v>797</v>
      </c>
      <c r="E8" t="s" s="10">
        <v>798</v>
      </c>
      <c r="F8" s="9"/>
      <c r="G8" s="20">
        <v>18.8</v>
      </c>
      <c r="H8" s="9"/>
    </row>
    <row r="9" ht="17" customHeight="1">
      <c r="A9" s="67">
        <v>42413</v>
      </c>
      <c r="B9" s="9"/>
      <c r="C9" t="s" s="10">
        <v>704</v>
      </c>
      <c r="D9" t="s" s="10">
        <v>705</v>
      </c>
      <c r="E9" t="s" s="10">
        <v>160</v>
      </c>
      <c r="F9" s="9"/>
      <c r="G9" s="20">
        <v>200</v>
      </c>
      <c r="H9" s="9"/>
    </row>
    <row r="10" ht="17" customHeight="1">
      <c r="A10" s="67">
        <v>42413</v>
      </c>
      <c r="B10" s="9"/>
      <c r="C10" t="s" s="10">
        <v>792</v>
      </c>
      <c r="D10" t="s" s="10">
        <v>1046</v>
      </c>
      <c r="E10" t="s" s="10">
        <v>160</v>
      </c>
      <c r="F10" s="9"/>
      <c r="G10" s="20">
        <v>283.3</v>
      </c>
      <c r="H10" s="9"/>
    </row>
    <row r="11" ht="17" customHeight="1">
      <c r="A11" s="67">
        <v>42413</v>
      </c>
      <c r="B11" s="9"/>
      <c r="C11" t="s" s="10">
        <v>222</v>
      </c>
      <c r="D11" t="s" s="10">
        <v>1047</v>
      </c>
      <c r="E11" t="s" s="10">
        <v>160</v>
      </c>
      <c r="F11" s="9"/>
      <c r="G11" s="20">
        <v>10</v>
      </c>
      <c r="H11" s="9"/>
    </row>
    <row r="12" ht="17" customHeight="1">
      <c r="A12" s="67">
        <v>42430</v>
      </c>
      <c r="B12" s="9"/>
      <c r="C12" t="s" s="10">
        <v>702</v>
      </c>
      <c r="D12" t="s" s="10">
        <v>703</v>
      </c>
      <c r="E12" t="s" s="10">
        <v>160</v>
      </c>
      <c r="F12" s="9"/>
      <c r="G12" s="20">
        <v>850</v>
      </c>
      <c r="H12" s="9"/>
    </row>
    <row r="13" ht="17" customHeight="1">
      <c r="A13" s="67">
        <v>42433</v>
      </c>
      <c r="B13" s="9"/>
      <c r="C13" t="s" s="10">
        <v>1048</v>
      </c>
      <c r="D13" t="s" s="10">
        <v>1049</v>
      </c>
      <c r="E13" t="s" s="10">
        <v>160</v>
      </c>
      <c r="F13" s="9"/>
      <c r="G13" s="20">
        <v>50</v>
      </c>
      <c r="H13" s="20">
        <v>50</v>
      </c>
    </row>
    <row r="14" ht="17" customHeight="1">
      <c r="A14" s="67">
        <v>42434</v>
      </c>
      <c r="B14" s="9"/>
      <c r="C14" t="s" s="10">
        <v>715</v>
      </c>
      <c r="D14" t="s" s="10">
        <v>709</v>
      </c>
      <c r="E14" t="s" s="10">
        <v>192</v>
      </c>
      <c r="F14" s="9"/>
      <c r="G14" s="20">
        <v>5</v>
      </c>
      <c r="H14" s="20">
        <v>5</v>
      </c>
    </row>
    <row r="15" ht="17" customHeight="1">
      <c r="A15" s="67">
        <v>42438</v>
      </c>
      <c r="B15" s="9"/>
      <c r="C15" t="s" s="10">
        <v>1048</v>
      </c>
      <c r="D15" t="s" s="10">
        <v>1049</v>
      </c>
      <c r="E15" t="s" s="10">
        <v>1050</v>
      </c>
      <c r="F15" s="9"/>
      <c r="G15" s="20">
        <v>50</v>
      </c>
      <c r="H15" s="20">
        <v>50</v>
      </c>
    </row>
    <row r="16" ht="17" customHeight="1">
      <c r="A16" s="67">
        <v>42438</v>
      </c>
      <c r="B16" s="9"/>
      <c r="C16" t="s" s="10">
        <v>708</v>
      </c>
      <c r="D16" t="s" s="10">
        <v>709</v>
      </c>
      <c r="E16" t="s" s="10">
        <v>710</v>
      </c>
      <c r="F16" s="9"/>
      <c r="G16" s="20">
        <v>86.8</v>
      </c>
      <c r="H16" s="20">
        <v>86.8</v>
      </c>
    </row>
    <row r="17" ht="17" customHeight="1">
      <c r="A17" s="67">
        <v>42438</v>
      </c>
      <c r="B17" s="9"/>
      <c r="C17" t="s" s="10">
        <v>712</v>
      </c>
      <c r="D17" t="s" s="10">
        <v>709</v>
      </c>
      <c r="E17" t="s" s="10">
        <v>160</v>
      </c>
      <c r="F17" s="9"/>
      <c r="G17" s="20">
        <v>58</v>
      </c>
      <c r="H17" s="20">
        <v>58</v>
      </c>
    </row>
    <row r="18" ht="17" customHeight="1">
      <c r="A18" s="67">
        <v>42441</v>
      </c>
      <c r="B18" s="9"/>
      <c r="C18" t="s" s="10">
        <v>792</v>
      </c>
      <c r="D18" t="s" s="10">
        <v>1051</v>
      </c>
      <c r="E18" t="s" s="10">
        <v>160</v>
      </c>
      <c r="F18" s="9"/>
      <c r="G18" s="20">
        <v>55.5</v>
      </c>
      <c r="H18" s="20">
        <v>55.5</v>
      </c>
    </row>
    <row r="19" ht="17" customHeight="1">
      <c r="A19" s="67">
        <v>42443</v>
      </c>
      <c r="B19" s="9"/>
      <c r="C19" t="s" s="10">
        <v>715</v>
      </c>
      <c r="D19" t="s" s="10">
        <v>709</v>
      </c>
      <c r="E19" t="s" s="10">
        <v>192</v>
      </c>
      <c r="F19" s="9"/>
      <c r="G19" s="20">
        <v>15</v>
      </c>
      <c r="H19" s="20">
        <v>15</v>
      </c>
    </row>
    <row r="20" ht="17" customHeight="1">
      <c r="A20" s="67">
        <v>42460</v>
      </c>
      <c r="B20" s="9"/>
      <c r="C20" t="s" s="10">
        <v>1052</v>
      </c>
      <c r="D20" t="s" s="10">
        <v>1053</v>
      </c>
      <c r="E20" t="s" s="10">
        <v>160</v>
      </c>
      <c r="F20" s="9"/>
      <c r="G20" s="20">
        <v>420</v>
      </c>
      <c r="H20" s="20">
        <v>420</v>
      </c>
    </row>
    <row r="21" ht="17" customHeight="1">
      <c r="A21" s="67">
        <v>42475</v>
      </c>
      <c r="B21" s="9"/>
      <c r="C21" t="s" s="10">
        <v>747</v>
      </c>
      <c r="D21" t="s" s="10">
        <v>1054</v>
      </c>
      <c r="E21" t="s" s="10">
        <v>160</v>
      </c>
      <c r="F21" s="9"/>
      <c r="G21" s="20">
        <v>29.9</v>
      </c>
      <c r="H21" s="20">
        <v>29.9</v>
      </c>
    </row>
    <row r="22" ht="17" customHeight="1">
      <c r="A22" s="67">
        <v>42477</v>
      </c>
      <c r="B22" s="9"/>
      <c r="C22" t="s" s="10">
        <v>435</v>
      </c>
      <c r="D22" t="s" s="10">
        <v>1055</v>
      </c>
      <c r="E22" t="s" s="10">
        <v>160</v>
      </c>
      <c r="F22" s="9"/>
      <c r="G22" s="20">
        <v>3000</v>
      </c>
      <c r="H22" s="20">
        <v>3000</v>
      </c>
    </row>
    <row r="23" ht="17" customHeight="1">
      <c r="A23" s="67">
        <v>42483</v>
      </c>
      <c r="B23" s="9"/>
      <c r="C23" t="s" s="10">
        <v>715</v>
      </c>
      <c r="D23" t="s" s="10">
        <v>709</v>
      </c>
      <c r="E23" t="s" s="10">
        <v>192</v>
      </c>
      <c r="F23" s="9"/>
      <c r="G23" s="20">
        <v>15</v>
      </c>
      <c r="H23" s="20">
        <v>15</v>
      </c>
    </row>
    <row r="24" ht="17" customHeight="1">
      <c r="A24" s="67">
        <v>42485</v>
      </c>
      <c r="B24" s="9"/>
      <c r="C24" t="s" s="10">
        <v>715</v>
      </c>
      <c r="D24" t="s" s="10">
        <v>709</v>
      </c>
      <c r="E24" t="s" s="10">
        <v>192</v>
      </c>
      <c r="F24" s="9"/>
      <c r="G24" s="20">
        <v>16</v>
      </c>
      <c r="H24" s="20">
        <v>16</v>
      </c>
    </row>
    <row r="25" ht="17" customHeight="1">
      <c r="A25" s="67">
        <v>42486</v>
      </c>
      <c r="B25" s="9"/>
      <c r="C25" t="s" s="10">
        <v>715</v>
      </c>
      <c r="D25" t="s" s="10">
        <v>709</v>
      </c>
      <c r="E25" t="s" s="10">
        <v>192</v>
      </c>
      <c r="F25" s="9"/>
      <c r="G25" s="20">
        <v>33</v>
      </c>
      <c r="H25" s="20">
        <v>33</v>
      </c>
    </row>
    <row r="26" ht="17" customHeight="1">
      <c r="A26" s="67">
        <v>42487</v>
      </c>
      <c r="B26" s="9"/>
      <c r="C26" t="s" s="10">
        <v>722</v>
      </c>
      <c r="D26" t="s" s="10">
        <v>1056</v>
      </c>
      <c r="E26" t="s" s="10">
        <v>724</v>
      </c>
      <c r="F26" s="9"/>
      <c r="G26" s="20">
        <v>25000</v>
      </c>
      <c r="H26" s="20">
        <v>25000</v>
      </c>
    </row>
    <row r="27" ht="17" customHeight="1">
      <c r="A27" s="67">
        <v>42489</v>
      </c>
      <c r="B27" s="9"/>
      <c r="C27" t="s" s="10">
        <v>541</v>
      </c>
      <c r="D27" t="s" s="10">
        <v>1057</v>
      </c>
      <c r="E27" t="s" s="10">
        <v>744</v>
      </c>
      <c r="F27" s="9"/>
      <c r="G27" s="20">
        <v>1993</v>
      </c>
      <c r="H27" s="20">
        <v>1993</v>
      </c>
    </row>
    <row r="28" ht="17" customHeight="1">
      <c r="A28" s="67">
        <v>42494</v>
      </c>
      <c r="B28" s="9"/>
      <c r="C28" t="s" s="10">
        <v>1052</v>
      </c>
      <c r="D28" t="s" s="10">
        <v>1058</v>
      </c>
      <c r="E28" t="s" s="10">
        <v>160</v>
      </c>
      <c r="F28" s="9"/>
      <c r="G28" s="20">
        <v>840</v>
      </c>
      <c r="H28" s="20">
        <v>840</v>
      </c>
    </row>
    <row r="29" ht="17" customHeight="1">
      <c r="A29" s="67">
        <v>42494</v>
      </c>
      <c r="B29" s="9"/>
      <c r="C29" t="s" s="10">
        <v>222</v>
      </c>
      <c r="D29" t="s" s="10">
        <v>1059</v>
      </c>
      <c r="E29" t="s" s="10">
        <v>160</v>
      </c>
      <c r="F29" s="9"/>
      <c r="G29" s="20">
        <v>200</v>
      </c>
      <c r="H29" s="20">
        <v>200</v>
      </c>
    </row>
    <row r="30" ht="17" customHeight="1">
      <c r="A30" s="67">
        <v>42494</v>
      </c>
      <c r="B30" s="9"/>
      <c r="C30" t="s" s="10">
        <v>715</v>
      </c>
      <c r="D30" t="s" s="10">
        <v>709</v>
      </c>
      <c r="E30" t="s" s="10">
        <v>192</v>
      </c>
      <c r="F30" s="9"/>
      <c r="G30" s="20">
        <v>10</v>
      </c>
      <c r="H30" s="20">
        <v>10</v>
      </c>
    </row>
    <row r="31" ht="17" customHeight="1">
      <c r="A31" s="67">
        <v>42496</v>
      </c>
      <c r="B31" s="9"/>
      <c r="C31" t="s" s="10">
        <v>541</v>
      </c>
      <c r="D31" t="s" s="10">
        <v>745</v>
      </c>
      <c r="E31" t="s" s="10">
        <v>744</v>
      </c>
      <c r="F31" s="9"/>
      <c r="G31" s="20">
        <v>10353</v>
      </c>
      <c r="H31" s="9"/>
    </row>
    <row r="32" ht="17" customHeight="1">
      <c r="A32" s="67">
        <v>42507</v>
      </c>
      <c r="B32" s="9"/>
      <c r="C32" t="s" s="10">
        <v>541</v>
      </c>
      <c r="D32" t="s" s="10">
        <v>1060</v>
      </c>
      <c r="E32" t="s" s="10">
        <v>744</v>
      </c>
      <c r="F32" s="9"/>
      <c r="G32" s="20">
        <v>117.55</v>
      </c>
      <c r="H32" s="9"/>
    </row>
    <row r="33" ht="17" customHeight="1">
      <c r="A33" s="67">
        <v>42507</v>
      </c>
      <c r="B33" s="9"/>
      <c r="C33" t="s" s="10">
        <v>715</v>
      </c>
      <c r="D33" t="s" s="10">
        <v>709</v>
      </c>
      <c r="E33" t="s" s="10">
        <v>192</v>
      </c>
      <c r="F33" s="9"/>
      <c r="G33" s="20">
        <v>8</v>
      </c>
      <c r="H33" s="20">
        <v>8</v>
      </c>
    </row>
    <row r="34" ht="17" customHeight="1">
      <c r="A34" s="67">
        <v>42509</v>
      </c>
      <c r="B34" s="9"/>
      <c r="C34" t="s" s="10">
        <v>541</v>
      </c>
      <c r="D34" t="s" s="10">
        <v>1061</v>
      </c>
      <c r="E34" t="s" s="10">
        <v>744</v>
      </c>
      <c r="F34" s="9"/>
      <c r="G34" s="20">
        <v>4855</v>
      </c>
      <c r="H34" s="9"/>
    </row>
    <row r="35" ht="17" customHeight="1">
      <c r="A35" s="67">
        <v>42510</v>
      </c>
      <c r="B35" s="9"/>
      <c r="C35" t="s" s="10">
        <v>722</v>
      </c>
      <c r="D35" t="s" s="10">
        <v>1062</v>
      </c>
      <c r="E35" t="s" s="10">
        <v>724</v>
      </c>
      <c r="F35" s="9"/>
      <c r="G35" s="20">
        <v>25000</v>
      </c>
      <c r="H35" s="20">
        <v>25000</v>
      </c>
    </row>
    <row r="36" ht="17" customHeight="1">
      <c r="A36" s="67">
        <v>42510</v>
      </c>
      <c r="B36" s="9"/>
      <c r="C36" t="s" s="10">
        <v>737</v>
      </c>
      <c r="D36" t="s" s="10">
        <v>1056</v>
      </c>
      <c r="E36" t="s" s="10">
        <v>160</v>
      </c>
      <c r="F36" s="9"/>
      <c r="G36" s="20">
        <v>8000</v>
      </c>
      <c r="H36" s="20">
        <v>8000</v>
      </c>
    </row>
    <row r="37" ht="17" customHeight="1">
      <c r="A37" s="67">
        <v>42513</v>
      </c>
      <c r="B37" s="9"/>
      <c r="C37" t="s" s="10">
        <v>222</v>
      </c>
      <c r="D37" t="s" s="10">
        <v>1063</v>
      </c>
      <c r="E37" t="s" s="10">
        <v>160</v>
      </c>
      <c r="F37" s="9"/>
      <c r="G37" s="20">
        <v>30</v>
      </c>
      <c r="H37" s="20">
        <v>30</v>
      </c>
    </row>
    <row r="38" ht="17" customHeight="1">
      <c r="A38" s="67">
        <v>42515</v>
      </c>
      <c r="B38" s="9"/>
      <c r="C38" t="s" s="10">
        <v>715</v>
      </c>
      <c r="D38" t="s" s="10">
        <v>709</v>
      </c>
      <c r="E38" t="s" s="10">
        <v>192</v>
      </c>
      <c r="F38" s="9"/>
      <c r="G38" s="20">
        <v>5</v>
      </c>
      <c r="H38" s="20">
        <v>5</v>
      </c>
    </row>
    <row r="39" ht="17" customHeight="1">
      <c r="A39" s="67">
        <v>42516</v>
      </c>
      <c r="B39" s="9"/>
      <c r="C39" t="s" s="10">
        <v>715</v>
      </c>
      <c r="D39" t="s" s="10">
        <v>709</v>
      </c>
      <c r="E39" t="s" s="10">
        <v>192</v>
      </c>
      <c r="F39" s="9"/>
      <c r="G39" s="20">
        <v>3</v>
      </c>
      <c r="H39" s="20">
        <v>3</v>
      </c>
    </row>
    <row r="40" ht="17" customHeight="1">
      <c r="A40" s="67">
        <v>42521</v>
      </c>
      <c r="B40" s="9"/>
      <c r="C40" t="s" s="10">
        <v>747</v>
      </c>
      <c r="D40" t="s" s="10">
        <v>1064</v>
      </c>
      <c r="E40" t="s" s="10">
        <v>160</v>
      </c>
      <c r="F40" s="9"/>
      <c r="G40" s="20">
        <v>61.8</v>
      </c>
      <c r="H40" s="20">
        <v>61.8</v>
      </c>
    </row>
    <row r="41" ht="17" customHeight="1">
      <c r="A41" s="67">
        <v>42521</v>
      </c>
      <c r="B41" s="9"/>
      <c r="C41" t="s" s="10">
        <v>747</v>
      </c>
      <c r="D41" t="s" s="10">
        <v>1064</v>
      </c>
      <c r="E41" t="s" s="10">
        <v>160</v>
      </c>
      <c r="F41" s="9"/>
      <c r="G41" s="20">
        <v>16.15</v>
      </c>
      <c r="H41" s="20">
        <v>16.15</v>
      </c>
    </row>
    <row r="42" ht="17" customHeight="1">
      <c r="A42" s="67">
        <v>42521</v>
      </c>
      <c r="B42" s="9"/>
      <c r="C42" t="s" s="10">
        <v>747</v>
      </c>
      <c r="D42" t="s" s="10">
        <v>1064</v>
      </c>
      <c r="E42" t="s" s="10">
        <v>160</v>
      </c>
      <c r="F42" s="9"/>
      <c r="G42" s="20">
        <v>23</v>
      </c>
      <c r="H42" s="20">
        <v>23</v>
      </c>
    </row>
    <row r="43" ht="17" customHeight="1">
      <c r="A43" s="67">
        <v>42522</v>
      </c>
      <c r="B43" s="9"/>
      <c r="C43" t="s" s="10">
        <v>715</v>
      </c>
      <c r="D43" t="s" s="10">
        <v>709</v>
      </c>
      <c r="E43" t="s" s="10">
        <v>192</v>
      </c>
      <c r="F43" s="9"/>
      <c r="G43" s="20">
        <v>2</v>
      </c>
      <c r="H43" s="20">
        <v>2</v>
      </c>
    </row>
    <row r="44" ht="17" customHeight="1">
      <c r="A44" s="67">
        <v>42523</v>
      </c>
      <c r="B44" s="9"/>
      <c r="C44" t="s" s="10">
        <v>747</v>
      </c>
      <c r="D44" t="s" s="10">
        <v>1064</v>
      </c>
      <c r="E44" t="s" s="10">
        <v>160</v>
      </c>
      <c r="F44" s="9"/>
      <c r="G44" s="20">
        <v>9.199999999999999</v>
      </c>
      <c r="H44" s="20">
        <v>9.199999999999999</v>
      </c>
    </row>
    <row r="45" ht="17" customHeight="1">
      <c r="A45" s="67">
        <v>42524</v>
      </c>
      <c r="B45" s="9"/>
      <c r="C45" t="s" s="10">
        <v>222</v>
      </c>
      <c r="D45" t="s" s="10">
        <v>1063</v>
      </c>
      <c r="E45" t="s" s="10">
        <v>160</v>
      </c>
      <c r="F45" s="9"/>
      <c r="G45" s="20">
        <v>20</v>
      </c>
      <c r="H45" s="20">
        <v>20</v>
      </c>
    </row>
    <row r="46" ht="17" customHeight="1">
      <c r="A46" s="67">
        <v>42527</v>
      </c>
      <c r="B46" s="9"/>
      <c r="C46" t="s" s="10">
        <v>1052</v>
      </c>
      <c r="D46" t="s" s="10">
        <v>1065</v>
      </c>
      <c r="E46" t="s" s="10">
        <v>160</v>
      </c>
      <c r="F46" s="9"/>
      <c r="G46" s="20">
        <v>966.1</v>
      </c>
      <c r="H46" s="20">
        <v>966.1</v>
      </c>
    </row>
    <row r="47" ht="17" customHeight="1">
      <c r="A47" s="67">
        <v>42527</v>
      </c>
      <c r="B47" s="9"/>
      <c r="C47" t="s" s="10">
        <v>715</v>
      </c>
      <c r="D47" t="s" s="10">
        <v>709</v>
      </c>
      <c r="E47" t="s" s="10">
        <v>192</v>
      </c>
      <c r="F47" s="9"/>
      <c r="G47" s="20">
        <v>8</v>
      </c>
      <c r="H47" s="20">
        <v>8</v>
      </c>
    </row>
    <row r="48" ht="17" customHeight="1">
      <c r="A48" s="67">
        <v>42531</v>
      </c>
      <c r="B48" s="9"/>
      <c r="C48" t="s" s="10">
        <v>222</v>
      </c>
      <c r="D48" t="s" s="10">
        <v>1066</v>
      </c>
      <c r="E48" t="s" s="10">
        <v>160</v>
      </c>
      <c r="F48" s="9"/>
      <c r="G48" s="20">
        <v>80</v>
      </c>
      <c r="H48" s="20">
        <v>80</v>
      </c>
    </row>
    <row r="49" ht="17" customHeight="1">
      <c r="A49" s="67">
        <v>42536</v>
      </c>
      <c r="B49" s="9"/>
      <c r="C49" t="s" s="10">
        <v>722</v>
      </c>
      <c r="D49" t="s" s="10">
        <v>1067</v>
      </c>
      <c r="E49" t="s" s="10">
        <v>724</v>
      </c>
      <c r="F49" s="9"/>
      <c r="G49" s="20">
        <v>25000</v>
      </c>
      <c r="H49" s="20">
        <v>25000</v>
      </c>
    </row>
    <row r="50" ht="17" customHeight="1">
      <c r="A50" s="67">
        <v>42536</v>
      </c>
      <c r="B50" s="9"/>
      <c r="C50" t="s" s="10">
        <v>739</v>
      </c>
      <c r="D50" t="s" s="10">
        <v>1056</v>
      </c>
      <c r="E50" t="s" s="10">
        <v>741</v>
      </c>
      <c r="F50" s="9"/>
      <c r="G50" s="20">
        <v>7560</v>
      </c>
      <c r="H50" s="20">
        <v>7560</v>
      </c>
    </row>
    <row r="51" ht="17" customHeight="1">
      <c r="A51" s="67">
        <v>42536</v>
      </c>
      <c r="B51" s="9"/>
      <c r="C51" t="s" s="10">
        <v>753</v>
      </c>
      <c r="D51" t="s" s="10">
        <v>754</v>
      </c>
      <c r="E51" t="s" s="10">
        <v>550</v>
      </c>
      <c r="F51" s="9"/>
      <c r="G51" s="20">
        <v>32</v>
      </c>
      <c r="H51" s="20">
        <v>32</v>
      </c>
    </row>
    <row r="52" ht="17" customHeight="1">
      <c r="A52" s="67">
        <v>42536</v>
      </c>
      <c r="B52" s="9"/>
      <c r="C52" t="s" s="10">
        <v>753</v>
      </c>
      <c r="D52" t="s" s="10">
        <v>754</v>
      </c>
      <c r="E52" t="s" s="10">
        <v>550</v>
      </c>
      <c r="F52" s="9"/>
      <c r="G52" s="20">
        <v>1814.9</v>
      </c>
      <c r="H52" s="20">
        <v>1814.9</v>
      </c>
    </row>
    <row r="53" ht="17" customHeight="1">
      <c r="A53" s="67">
        <v>42537</v>
      </c>
      <c r="B53" s="9"/>
      <c r="C53" t="s" s="10">
        <v>753</v>
      </c>
      <c r="D53" t="s" s="10">
        <v>754</v>
      </c>
      <c r="E53" t="s" s="10">
        <v>550</v>
      </c>
      <c r="F53" s="9"/>
      <c r="G53" s="20">
        <v>172.8</v>
      </c>
      <c r="H53" s="20">
        <v>172.8</v>
      </c>
    </row>
    <row r="54" ht="17" customHeight="1">
      <c r="A54" s="67">
        <v>42538</v>
      </c>
      <c r="B54" s="9"/>
      <c r="C54" t="s" s="10">
        <v>781</v>
      </c>
      <c r="D54" t="s" s="10">
        <v>1068</v>
      </c>
      <c r="E54" t="s" s="10">
        <v>160</v>
      </c>
      <c r="F54" s="9"/>
      <c r="G54" s="20">
        <v>42.8</v>
      </c>
      <c r="H54" s="20">
        <v>42.8</v>
      </c>
    </row>
    <row r="55" ht="17" customHeight="1">
      <c r="A55" s="67">
        <v>42542</v>
      </c>
      <c r="B55" s="9"/>
      <c r="C55" t="s" s="10">
        <v>222</v>
      </c>
      <c r="D55" t="s" s="10">
        <v>1069</v>
      </c>
      <c r="E55" t="s" s="10">
        <v>160</v>
      </c>
      <c r="F55" s="9"/>
      <c r="G55" s="20">
        <v>70</v>
      </c>
      <c r="H55" s="20">
        <v>70</v>
      </c>
    </row>
    <row r="56" ht="17" customHeight="1">
      <c r="A56" s="67">
        <v>42543</v>
      </c>
      <c r="B56" s="9"/>
      <c r="C56" t="s" s="10">
        <v>222</v>
      </c>
      <c r="D56" t="s" s="10">
        <v>1070</v>
      </c>
      <c r="E56" t="s" s="10">
        <v>160</v>
      </c>
      <c r="F56" s="9"/>
      <c r="G56" s="20">
        <v>20</v>
      </c>
      <c r="H56" s="9"/>
    </row>
    <row r="57" ht="17" customHeight="1">
      <c r="A57" s="67">
        <v>42544</v>
      </c>
      <c r="B57" s="9"/>
      <c r="C57" t="s" s="10">
        <v>222</v>
      </c>
      <c r="D57" t="s" s="10">
        <v>1071</v>
      </c>
      <c r="E57" t="s" s="10">
        <v>160</v>
      </c>
      <c r="F57" s="9"/>
      <c r="G57" s="20">
        <v>50</v>
      </c>
      <c r="H57" s="9"/>
    </row>
    <row r="58" ht="17" customHeight="1">
      <c r="A58" s="67">
        <v>42547</v>
      </c>
      <c r="B58" s="9"/>
      <c r="C58" t="s" s="10">
        <v>435</v>
      </c>
      <c r="D58" t="s" s="10">
        <v>726</v>
      </c>
      <c r="E58" t="s" s="10">
        <v>160</v>
      </c>
      <c r="F58" s="9"/>
      <c r="G58" s="20">
        <v>8938.879999999999</v>
      </c>
      <c r="H58" s="20">
        <v>8938.879999999999</v>
      </c>
    </row>
    <row r="59" ht="17" customHeight="1">
      <c r="A59" s="67">
        <v>42547</v>
      </c>
      <c r="B59" s="9"/>
      <c r="C59" t="s" s="10">
        <v>742</v>
      </c>
      <c r="D59" t="s" s="10">
        <v>1072</v>
      </c>
      <c r="E59" t="s" s="10">
        <v>160</v>
      </c>
      <c r="F59" s="9"/>
      <c r="G59" s="20">
        <v>4000</v>
      </c>
      <c r="H59" s="20">
        <v>4000</v>
      </c>
    </row>
    <row r="60" ht="17" customHeight="1">
      <c r="A60" s="67">
        <v>42548</v>
      </c>
      <c r="B60" s="9"/>
      <c r="C60" t="s" s="10">
        <v>794</v>
      </c>
      <c r="D60" t="s" s="10">
        <v>795</v>
      </c>
      <c r="E60" t="s" s="10">
        <v>655</v>
      </c>
      <c r="F60" s="9"/>
      <c r="G60" s="20">
        <v>1698.95</v>
      </c>
      <c r="H60" s="9"/>
    </row>
    <row r="61" ht="17" customHeight="1">
      <c r="A61" s="67">
        <v>42548</v>
      </c>
      <c r="B61" s="9"/>
      <c r="C61" t="s" s="10">
        <v>541</v>
      </c>
      <c r="D61" t="s" s="10">
        <v>765</v>
      </c>
      <c r="E61" t="s" s="10">
        <v>744</v>
      </c>
      <c r="F61" s="9"/>
      <c r="G61" s="20">
        <v>89</v>
      </c>
      <c r="H61" s="9"/>
    </row>
    <row r="62" ht="17" customHeight="1">
      <c r="A62" s="67">
        <v>42548</v>
      </c>
      <c r="B62" s="9"/>
      <c r="C62" t="s" s="10">
        <v>715</v>
      </c>
      <c r="D62" t="s" s="10">
        <v>709</v>
      </c>
      <c r="E62" t="s" s="10">
        <v>192</v>
      </c>
      <c r="F62" s="9"/>
      <c r="G62" s="20">
        <v>6</v>
      </c>
      <c r="H62" s="20">
        <v>6</v>
      </c>
    </row>
    <row r="63" ht="17" customHeight="1">
      <c r="A63" s="67">
        <v>42549</v>
      </c>
      <c r="B63" s="9"/>
      <c r="C63" t="s" s="10">
        <v>715</v>
      </c>
      <c r="D63" t="s" s="10">
        <v>709</v>
      </c>
      <c r="E63" t="s" s="10">
        <v>192</v>
      </c>
      <c r="F63" s="9"/>
      <c r="G63" s="20">
        <v>5</v>
      </c>
      <c r="H63" s="20">
        <v>5</v>
      </c>
    </row>
    <row r="64" ht="17" customHeight="1">
      <c r="A64" s="67">
        <v>42549</v>
      </c>
      <c r="B64" s="9"/>
      <c r="C64" t="s" s="10">
        <v>222</v>
      </c>
      <c r="D64" t="s" s="10">
        <v>1073</v>
      </c>
      <c r="E64" t="s" s="10">
        <v>160</v>
      </c>
      <c r="F64" s="9"/>
      <c r="G64" s="20">
        <v>200</v>
      </c>
      <c r="H64" s="20">
        <v>200</v>
      </c>
    </row>
    <row r="65" ht="17" customHeight="1">
      <c r="A65" s="67">
        <v>42549</v>
      </c>
      <c r="B65" s="9"/>
      <c r="C65" t="s" s="10">
        <v>713</v>
      </c>
      <c r="D65" t="s" s="10">
        <v>714</v>
      </c>
      <c r="E65" t="s" s="10">
        <v>710</v>
      </c>
      <c r="F65" s="9"/>
      <c r="G65" s="20">
        <v>10</v>
      </c>
      <c r="H65" s="20">
        <v>10</v>
      </c>
    </row>
    <row r="66" ht="17" customHeight="1">
      <c r="A66" s="67">
        <v>42550</v>
      </c>
      <c r="B66" s="9"/>
      <c r="C66" t="s" s="10">
        <v>749</v>
      </c>
      <c r="D66" t="s" s="10">
        <v>750</v>
      </c>
      <c r="E66" t="s" s="10">
        <v>160</v>
      </c>
      <c r="F66" s="9"/>
      <c r="G66" s="20">
        <v>2700</v>
      </c>
      <c r="H66" s="20">
        <v>2700</v>
      </c>
    </row>
    <row r="67" ht="17" customHeight="1">
      <c r="A67" s="67">
        <v>42550</v>
      </c>
      <c r="B67" s="9"/>
      <c r="C67" t="s" s="10">
        <v>541</v>
      </c>
      <c r="D67" t="s" s="10">
        <v>743</v>
      </c>
      <c r="E67" t="s" s="10">
        <v>744</v>
      </c>
      <c r="F67" s="9"/>
      <c r="G67" s="20">
        <v>777.8</v>
      </c>
      <c r="H67" s="9"/>
    </row>
    <row r="68" ht="17" customHeight="1">
      <c r="A68" s="67">
        <v>42550</v>
      </c>
      <c r="B68" s="9"/>
      <c r="C68" t="s" s="10">
        <v>737</v>
      </c>
      <c r="D68" t="s" s="10">
        <v>1062</v>
      </c>
      <c r="E68" t="s" s="10">
        <v>160</v>
      </c>
      <c r="F68" s="9"/>
      <c r="G68" s="20">
        <v>3000</v>
      </c>
      <c r="H68" s="20">
        <v>3000</v>
      </c>
    </row>
    <row r="69" ht="17" customHeight="1">
      <c r="A69" s="67">
        <v>42551</v>
      </c>
      <c r="B69" s="9"/>
      <c r="C69" t="s" s="10">
        <v>1052</v>
      </c>
      <c r="D69" t="s" s="10">
        <v>1074</v>
      </c>
      <c r="E69" t="s" s="10">
        <v>160</v>
      </c>
      <c r="F69" s="9"/>
      <c r="G69" s="20">
        <v>2920</v>
      </c>
      <c r="H69" s="20">
        <v>2920</v>
      </c>
    </row>
    <row r="70" ht="17" customHeight="1">
      <c r="A70" s="67">
        <v>42551</v>
      </c>
      <c r="B70" s="9"/>
      <c r="C70" t="s" s="10">
        <v>1052</v>
      </c>
      <c r="D70" t="s" s="10">
        <v>1075</v>
      </c>
      <c r="E70" t="s" s="10">
        <v>160</v>
      </c>
      <c r="F70" s="9"/>
      <c r="G70" s="20">
        <v>304.85</v>
      </c>
      <c r="H70" s="20">
        <v>304.85</v>
      </c>
    </row>
    <row r="71" ht="17" customHeight="1">
      <c r="A71" s="67">
        <v>42556</v>
      </c>
      <c r="B71" s="9"/>
      <c r="C71" t="s" s="10">
        <v>541</v>
      </c>
      <c r="D71" t="s" s="10">
        <v>1076</v>
      </c>
      <c r="E71" t="s" s="10">
        <v>744</v>
      </c>
      <c r="F71" s="9"/>
      <c r="G71" s="20">
        <v>89</v>
      </c>
      <c r="H71" s="9"/>
    </row>
    <row r="72" ht="17" customHeight="1">
      <c r="A72" s="67">
        <v>42556</v>
      </c>
      <c r="B72" s="9"/>
      <c r="C72" t="s" s="10">
        <v>541</v>
      </c>
      <c r="D72" t="s" s="10">
        <v>755</v>
      </c>
      <c r="E72" t="s" s="10">
        <v>744</v>
      </c>
      <c r="F72" s="9"/>
      <c r="G72" s="20">
        <v>1372.7</v>
      </c>
      <c r="H72" s="9"/>
    </row>
    <row r="73" ht="17" customHeight="1">
      <c r="A73" s="67">
        <v>42556</v>
      </c>
      <c r="B73" s="9"/>
      <c r="C73" t="s" s="10">
        <v>541</v>
      </c>
      <c r="D73" t="s" s="10">
        <v>1077</v>
      </c>
      <c r="E73" t="s" s="10">
        <v>744</v>
      </c>
      <c r="F73" s="9"/>
      <c r="G73" s="20">
        <v>86.7</v>
      </c>
      <c r="H73" s="9"/>
    </row>
    <row r="74" ht="17" customHeight="1">
      <c r="A74" s="67">
        <v>42556</v>
      </c>
      <c r="B74" s="9"/>
      <c r="C74" t="s" s="10">
        <v>541</v>
      </c>
      <c r="D74" t="s" s="10">
        <v>1078</v>
      </c>
      <c r="E74" t="s" s="10">
        <v>744</v>
      </c>
      <c r="F74" s="9"/>
      <c r="G74" s="20">
        <v>59.8</v>
      </c>
      <c r="H74" s="9"/>
    </row>
    <row r="75" ht="17" customHeight="1">
      <c r="A75" s="67">
        <v>42557</v>
      </c>
      <c r="B75" s="9"/>
      <c r="C75" t="s" s="10">
        <v>222</v>
      </c>
      <c r="D75" t="s" s="10">
        <v>1079</v>
      </c>
      <c r="E75" t="s" s="10">
        <v>160</v>
      </c>
      <c r="F75" s="9"/>
      <c r="G75" s="20">
        <v>50</v>
      </c>
      <c r="H75" s="20">
        <v>50</v>
      </c>
    </row>
    <row r="76" ht="17" customHeight="1">
      <c r="A76" s="67">
        <v>42558</v>
      </c>
      <c r="B76" s="9"/>
      <c r="C76" t="s" s="10">
        <v>715</v>
      </c>
      <c r="D76" t="s" s="10">
        <v>709</v>
      </c>
      <c r="E76" t="s" s="10">
        <v>192</v>
      </c>
      <c r="F76" s="9"/>
      <c r="G76" s="20">
        <v>10</v>
      </c>
      <c r="H76" s="20">
        <v>10</v>
      </c>
    </row>
    <row r="77" ht="17" customHeight="1">
      <c r="A77" s="67">
        <v>42560</v>
      </c>
      <c r="B77" s="9"/>
      <c r="C77" t="s" s="10">
        <v>222</v>
      </c>
      <c r="D77" t="s" s="10">
        <v>1080</v>
      </c>
      <c r="E77" t="s" s="10">
        <v>160</v>
      </c>
      <c r="F77" s="9"/>
      <c r="G77" s="20">
        <v>100</v>
      </c>
      <c r="H77" s="20">
        <v>100</v>
      </c>
    </row>
    <row r="78" ht="17" customHeight="1">
      <c r="A78" s="67">
        <v>42560</v>
      </c>
      <c r="B78" s="9"/>
      <c r="C78" t="s" s="10">
        <v>120</v>
      </c>
      <c r="D78" t="s" s="10">
        <v>785</v>
      </c>
      <c r="E78" t="s" s="10">
        <v>767</v>
      </c>
      <c r="F78" s="9"/>
      <c r="G78" s="20">
        <v>13.45</v>
      </c>
      <c r="H78" s="20">
        <v>13.45</v>
      </c>
    </row>
    <row r="79" ht="17" customHeight="1">
      <c r="A79" s="67">
        <v>42560</v>
      </c>
      <c r="B79" s="9"/>
      <c r="C79" t="s" s="10">
        <v>120</v>
      </c>
      <c r="D79" t="s" s="10">
        <v>766</v>
      </c>
      <c r="E79" t="s" s="10">
        <v>767</v>
      </c>
      <c r="F79" s="9"/>
      <c r="G79" s="20">
        <v>263.6</v>
      </c>
      <c r="H79" s="9"/>
    </row>
    <row r="80" ht="17" customHeight="1">
      <c r="A80" s="67">
        <v>42561</v>
      </c>
      <c r="B80" s="9"/>
      <c r="C80" t="s" s="10">
        <v>731</v>
      </c>
      <c r="D80" t="s" s="10">
        <v>1081</v>
      </c>
      <c r="E80" t="s" s="10">
        <v>1000</v>
      </c>
      <c r="F80" s="20">
        <v>555.38</v>
      </c>
      <c r="G80" s="20">
        <v>626.6</v>
      </c>
      <c r="H80" s="9"/>
    </row>
    <row r="81" ht="17" customHeight="1">
      <c r="A81" s="67">
        <v>42562</v>
      </c>
      <c r="B81" s="9"/>
      <c r="C81" t="s" s="10">
        <v>120</v>
      </c>
      <c r="D81" t="s" s="10">
        <v>786</v>
      </c>
      <c r="E81" t="s" s="10">
        <v>787</v>
      </c>
      <c r="F81" s="9"/>
      <c r="G81" s="20">
        <v>19.55</v>
      </c>
      <c r="H81" s="9"/>
    </row>
    <row r="82" ht="17" customHeight="1">
      <c r="A82" s="67">
        <v>42562</v>
      </c>
      <c r="B82" s="9"/>
      <c r="C82" t="s" s="10">
        <v>715</v>
      </c>
      <c r="D82" t="s" s="10">
        <v>709</v>
      </c>
      <c r="E82" t="s" s="10">
        <v>192</v>
      </c>
      <c r="F82" s="9"/>
      <c r="G82" s="20">
        <v>8</v>
      </c>
      <c r="H82" s="20">
        <v>8</v>
      </c>
    </row>
    <row r="83" ht="17" customHeight="1">
      <c r="A83" s="67">
        <v>42563</v>
      </c>
      <c r="B83" s="9"/>
      <c r="C83" t="s" s="10">
        <v>751</v>
      </c>
      <c r="D83" t="s" s="10">
        <v>752</v>
      </c>
      <c r="E83" t="s" s="10">
        <v>160</v>
      </c>
      <c r="F83" s="9"/>
      <c r="G83" s="20">
        <v>1730</v>
      </c>
      <c r="H83" s="20">
        <v>1730</v>
      </c>
    </row>
    <row r="84" ht="17" customHeight="1">
      <c r="A84" s="67">
        <v>42563</v>
      </c>
      <c r="B84" s="9"/>
      <c r="C84" t="s" s="10">
        <v>1052</v>
      </c>
      <c r="D84" t="s" s="10">
        <v>1082</v>
      </c>
      <c r="E84" t="s" s="10">
        <v>160</v>
      </c>
      <c r="F84" s="9"/>
      <c r="G84" s="20">
        <v>1420</v>
      </c>
      <c r="H84" s="20">
        <v>1420</v>
      </c>
    </row>
    <row r="85" ht="17" customHeight="1">
      <c r="A85" s="67">
        <v>42563</v>
      </c>
      <c r="B85" s="9"/>
      <c r="C85" t="s" s="10">
        <v>1052</v>
      </c>
      <c r="D85" t="s" s="10">
        <v>1083</v>
      </c>
      <c r="E85" t="s" s="10">
        <v>160</v>
      </c>
      <c r="F85" s="9"/>
      <c r="G85" s="20">
        <v>117.4</v>
      </c>
      <c r="H85" s="20">
        <v>117.4</v>
      </c>
    </row>
    <row r="86" ht="17" customHeight="1">
      <c r="A86" s="67">
        <v>42564</v>
      </c>
      <c r="B86" s="9"/>
      <c r="C86" t="s" s="10">
        <v>790</v>
      </c>
      <c r="D86" t="s" s="10">
        <v>579</v>
      </c>
      <c r="E86" t="s" s="10">
        <v>160</v>
      </c>
      <c r="F86" s="9"/>
      <c r="G86" s="20">
        <v>33.4</v>
      </c>
      <c r="H86" s="20">
        <v>33.4</v>
      </c>
    </row>
    <row r="87" ht="17" customHeight="1">
      <c r="A87" s="67">
        <v>42564</v>
      </c>
      <c r="B87" s="9"/>
      <c r="C87" t="s" s="10">
        <v>781</v>
      </c>
      <c r="D87" t="s" s="10">
        <v>579</v>
      </c>
      <c r="E87" t="s" s="10">
        <v>160</v>
      </c>
      <c r="F87" s="9"/>
      <c r="G87" s="20">
        <v>19.9</v>
      </c>
      <c r="H87" s="20">
        <v>19.9</v>
      </c>
    </row>
    <row r="88" ht="17" customHeight="1">
      <c r="A88" s="67">
        <v>42565</v>
      </c>
      <c r="B88" s="9"/>
      <c r="C88" t="s" s="10">
        <v>715</v>
      </c>
      <c r="D88" t="s" s="10">
        <v>709</v>
      </c>
      <c r="E88" t="s" s="10">
        <v>192</v>
      </c>
      <c r="F88" s="9"/>
      <c r="G88" s="20">
        <v>7</v>
      </c>
      <c r="H88" s="20">
        <v>7</v>
      </c>
    </row>
    <row r="89" ht="17" customHeight="1">
      <c r="A89" s="67">
        <v>42565</v>
      </c>
      <c r="B89" s="9"/>
      <c r="C89" t="s" s="10">
        <v>789</v>
      </c>
      <c r="D89" t="s" s="10">
        <v>1084</v>
      </c>
      <c r="E89" t="s" s="10">
        <v>192</v>
      </c>
      <c r="F89" s="9"/>
      <c r="G89" s="20">
        <v>61.25</v>
      </c>
      <c r="H89" s="9"/>
    </row>
    <row r="90" ht="17" customHeight="1">
      <c r="A90" s="67">
        <v>42565</v>
      </c>
      <c r="B90" s="9"/>
      <c r="C90" t="s" s="10">
        <v>789</v>
      </c>
      <c r="D90" t="s" s="10">
        <v>1085</v>
      </c>
      <c r="E90" t="s" s="10">
        <v>192</v>
      </c>
      <c r="F90" s="9"/>
      <c r="G90" s="20">
        <v>5</v>
      </c>
      <c r="H90" s="9"/>
    </row>
    <row r="91" ht="17" customHeight="1">
      <c r="A91" s="67">
        <v>42565</v>
      </c>
      <c r="B91" s="9"/>
      <c r="C91" t="s" s="10">
        <v>222</v>
      </c>
      <c r="D91" t="s" s="10">
        <v>1086</v>
      </c>
      <c r="E91" t="s" s="10">
        <v>160</v>
      </c>
      <c r="F91" s="9"/>
      <c r="G91" s="20">
        <v>40</v>
      </c>
      <c r="H91" s="9"/>
    </row>
    <row r="92" ht="17" customHeight="1">
      <c r="A92" s="67">
        <v>42565</v>
      </c>
      <c r="B92" s="9"/>
      <c r="C92" t="s" s="10">
        <v>790</v>
      </c>
      <c r="D92" t="s" s="10">
        <v>579</v>
      </c>
      <c r="E92" t="s" s="10">
        <v>160</v>
      </c>
      <c r="F92" s="9"/>
      <c r="G92" s="20">
        <v>40</v>
      </c>
      <c r="H92" s="20">
        <v>40</v>
      </c>
    </row>
    <row r="93" ht="17" customHeight="1">
      <c r="A93" s="67">
        <v>42565</v>
      </c>
      <c r="B93" s="9"/>
      <c r="C93" t="s" s="10">
        <v>781</v>
      </c>
      <c r="D93" t="s" s="10">
        <v>579</v>
      </c>
      <c r="E93" t="s" s="10">
        <v>160</v>
      </c>
      <c r="F93" s="9"/>
      <c r="G93" s="20">
        <v>15</v>
      </c>
      <c r="H93" s="20">
        <v>15</v>
      </c>
    </row>
    <row r="94" ht="17" customHeight="1">
      <c r="A94" s="67">
        <v>42565</v>
      </c>
      <c r="B94" s="9"/>
      <c r="C94" t="s" s="10">
        <v>222</v>
      </c>
      <c r="D94" t="s" s="10">
        <v>1087</v>
      </c>
      <c r="E94" t="s" s="10">
        <v>160</v>
      </c>
      <c r="F94" s="9"/>
      <c r="G94" s="20">
        <v>86.3</v>
      </c>
      <c r="H94" s="20">
        <v>86.3</v>
      </c>
    </row>
    <row r="95" ht="17" customHeight="1">
      <c r="A95" s="67">
        <v>42566</v>
      </c>
      <c r="B95" s="9"/>
      <c r="C95" t="s" s="10">
        <v>222</v>
      </c>
      <c r="D95" t="s" s="10">
        <v>1088</v>
      </c>
      <c r="E95" t="s" s="10">
        <v>160</v>
      </c>
      <c r="F95" s="9"/>
      <c r="G95" s="20">
        <v>25.9</v>
      </c>
      <c r="H95" s="20">
        <v>25.9</v>
      </c>
    </row>
    <row r="96" ht="17" customHeight="1">
      <c r="A96" s="67">
        <v>42566</v>
      </c>
      <c r="B96" s="9"/>
      <c r="C96" t="s" s="10">
        <v>747</v>
      </c>
      <c r="D96" t="s" s="10">
        <v>1089</v>
      </c>
      <c r="E96" t="s" s="10">
        <v>160</v>
      </c>
      <c r="F96" s="9"/>
      <c r="G96" s="20">
        <v>24.95</v>
      </c>
      <c r="H96" s="9"/>
    </row>
    <row r="97" ht="17" customHeight="1">
      <c r="A97" s="67">
        <v>42567</v>
      </c>
      <c r="B97" s="9"/>
      <c r="C97" t="s" s="10">
        <v>715</v>
      </c>
      <c r="D97" t="s" s="10">
        <v>709</v>
      </c>
      <c r="E97" t="s" s="10">
        <v>192</v>
      </c>
      <c r="F97" s="9"/>
      <c r="G97" s="20">
        <v>12</v>
      </c>
      <c r="H97" s="20">
        <v>12</v>
      </c>
    </row>
    <row r="98" ht="17" customHeight="1">
      <c r="A98" s="67">
        <v>42569</v>
      </c>
      <c r="B98" s="9"/>
      <c r="C98" t="s" s="10">
        <v>728</v>
      </c>
      <c r="D98" t="s" s="10">
        <v>729</v>
      </c>
      <c r="E98" t="s" s="10">
        <v>1000</v>
      </c>
      <c r="F98" t="s" s="10">
        <v>1090</v>
      </c>
      <c r="G98" s="20">
        <v>932.3</v>
      </c>
      <c r="H98" s="9"/>
    </row>
    <row r="99" ht="17" customHeight="1">
      <c r="A99" s="67">
        <v>42569</v>
      </c>
      <c r="B99" s="9"/>
      <c r="C99" t="s" s="10">
        <v>541</v>
      </c>
      <c r="D99" t="s" s="10">
        <v>1091</v>
      </c>
      <c r="E99" t="s" s="10">
        <v>744</v>
      </c>
      <c r="F99" s="9"/>
      <c r="G99" s="20">
        <v>197.2</v>
      </c>
      <c r="H99" s="9"/>
    </row>
    <row r="100" ht="17" customHeight="1">
      <c r="A100" s="67">
        <v>42569</v>
      </c>
      <c r="B100" s="9"/>
      <c r="C100" t="s" s="10">
        <v>781</v>
      </c>
      <c r="D100" t="s" s="10">
        <v>1092</v>
      </c>
      <c r="E100" t="s" s="10">
        <v>160</v>
      </c>
      <c r="F100" s="9"/>
      <c r="G100" s="20">
        <v>19.95</v>
      </c>
      <c r="H100" s="20">
        <v>19.95</v>
      </c>
    </row>
    <row r="101" ht="17" customHeight="1">
      <c r="A101" s="67">
        <v>42570</v>
      </c>
      <c r="B101" s="9"/>
      <c r="C101" t="s" s="10">
        <v>739</v>
      </c>
      <c r="D101" t="s" s="10">
        <v>1093</v>
      </c>
      <c r="E101" t="s" s="10">
        <v>741</v>
      </c>
      <c r="F101" s="9"/>
      <c r="G101" s="20">
        <v>3440</v>
      </c>
      <c r="H101" s="20">
        <v>3440</v>
      </c>
    </row>
    <row r="102" ht="17" customHeight="1">
      <c r="A102" s="67">
        <v>42570</v>
      </c>
      <c r="B102" s="9"/>
      <c r="C102" t="s" s="10">
        <v>742</v>
      </c>
      <c r="D102" t="s" s="10">
        <v>1093</v>
      </c>
      <c r="E102" t="s" s="10">
        <v>160</v>
      </c>
      <c r="F102" s="9"/>
      <c r="G102" s="20">
        <v>6053.95</v>
      </c>
      <c r="H102" s="20">
        <v>6053.95</v>
      </c>
    </row>
    <row r="103" ht="17" customHeight="1">
      <c r="A103" s="67">
        <v>42570</v>
      </c>
      <c r="B103" s="9"/>
      <c r="C103" t="s" s="10">
        <v>715</v>
      </c>
      <c r="D103" t="s" s="10">
        <v>709</v>
      </c>
      <c r="E103" t="s" s="10">
        <v>192</v>
      </c>
      <c r="F103" s="9"/>
      <c r="G103" s="20">
        <v>1</v>
      </c>
      <c r="H103" s="20">
        <v>1</v>
      </c>
    </row>
    <row r="104" ht="17" customHeight="1">
      <c r="A104" s="67">
        <v>42571</v>
      </c>
      <c r="B104" s="9"/>
      <c r="C104" t="s" s="10">
        <v>792</v>
      </c>
      <c r="D104" t="s" s="10">
        <v>579</v>
      </c>
      <c r="E104" t="s" s="10">
        <v>160</v>
      </c>
      <c r="F104" s="9"/>
      <c r="G104" s="20">
        <v>31.8</v>
      </c>
      <c r="H104" s="20">
        <v>31.8</v>
      </c>
    </row>
    <row r="105" ht="17" customHeight="1">
      <c r="A105" s="67">
        <v>42571</v>
      </c>
      <c r="B105" s="9"/>
      <c r="C105" t="s" s="10">
        <v>1052</v>
      </c>
      <c r="D105" t="s" s="10">
        <v>1094</v>
      </c>
      <c r="E105" t="s" s="10">
        <v>160</v>
      </c>
      <c r="F105" s="9"/>
      <c r="G105" s="20">
        <v>170</v>
      </c>
      <c r="H105" s="20">
        <v>170</v>
      </c>
    </row>
    <row r="106" ht="17" customHeight="1">
      <c r="A106" s="67">
        <v>42571</v>
      </c>
      <c r="B106" s="9"/>
      <c r="C106" t="s" s="10">
        <v>711</v>
      </c>
      <c r="D106" t="s" s="10">
        <v>709</v>
      </c>
      <c r="E106" t="s" s="10">
        <v>572</v>
      </c>
      <c r="F106" s="9"/>
      <c r="G106" s="20">
        <v>10</v>
      </c>
      <c r="H106" s="20">
        <v>10</v>
      </c>
    </row>
    <row r="107" ht="17" customHeight="1">
      <c r="A107" s="67">
        <v>42571</v>
      </c>
      <c r="B107" s="9"/>
      <c r="C107" t="s" s="10">
        <v>747</v>
      </c>
      <c r="D107" t="s" s="10">
        <v>1095</v>
      </c>
      <c r="E107" t="s" s="10">
        <v>160</v>
      </c>
      <c r="F107" s="9"/>
      <c r="G107" s="20">
        <v>9.5</v>
      </c>
      <c r="H107" s="9"/>
    </row>
    <row r="108" ht="17" customHeight="1">
      <c r="A108" s="67">
        <v>42571</v>
      </c>
      <c r="B108" s="9"/>
      <c r="C108" t="s" s="10">
        <v>782</v>
      </c>
      <c r="D108" t="s" s="10">
        <v>783</v>
      </c>
      <c r="E108" t="s" s="10">
        <v>784</v>
      </c>
      <c r="F108" s="9"/>
      <c r="G108" s="20">
        <v>34</v>
      </c>
      <c r="H108" s="9"/>
    </row>
    <row r="109" ht="17" customHeight="1">
      <c r="A109" s="67">
        <v>42572</v>
      </c>
      <c r="B109" s="9"/>
      <c r="C109" t="s" s="10">
        <v>764</v>
      </c>
      <c r="D109" t="s" s="10">
        <v>461</v>
      </c>
      <c r="E109" t="s" s="10">
        <v>160</v>
      </c>
      <c r="F109" s="9"/>
      <c r="G109" s="20">
        <v>400</v>
      </c>
      <c r="H109" s="20">
        <v>400</v>
      </c>
    </row>
    <row r="110" ht="17" customHeight="1">
      <c r="A110" s="67">
        <v>42573</v>
      </c>
      <c r="B110" s="9"/>
      <c r="C110" t="s" s="10">
        <v>435</v>
      </c>
      <c r="D110" t="s" s="10">
        <v>1096</v>
      </c>
      <c r="E110" t="s" s="10">
        <v>160</v>
      </c>
      <c r="F110" s="9"/>
      <c r="G110" s="20">
        <v>500</v>
      </c>
      <c r="H110" s="20">
        <v>500</v>
      </c>
    </row>
    <row r="111" ht="17" customHeight="1">
      <c r="A111" s="67">
        <v>42573</v>
      </c>
      <c r="B111" s="9"/>
      <c r="C111" t="s" s="10">
        <v>747</v>
      </c>
      <c r="D111" t="s" s="10">
        <v>1097</v>
      </c>
      <c r="E111" t="s" s="10">
        <v>160</v>
      </c>
      <c r="F111" s="9"/>
      <c r="G111" s="20">
        <v>53</v>
      </c>
      <c r="H111" s="9"/>
    </row>
    <row r="112" ht="17" customHeight="1">
      <c r="A112" s="67">
        <v>42573</v>
      </c>
      <c r="B112" s="9"/>
      <c r="C112" t="s" s="10">
        <v>756</v>
      </c>
      <c r="D112" t="s" s="10">
        <v>757</v>
      </c>
      <c r="E112" t="s" s="10">
        <v>192</v>
      </c>
      <c r="F112" s="9"/>
      <c r="G112" s="20">
        <v>118</v>
      </c>
      <c r="H112" s="9"/>
    </row>
    <row r="113" ht="17" customHeight="1">
      <c r="A113" s="67">
        <v>42576</v>
      </c>
      <c r="B113" s="9"/>
      <c r="C113" t="s" s="10">
        <v>734</v>
      </c>
      <c r="D113" t="s" s="10">
        <v>735</v>
      </c>
      <c r="E113" t="s" s="10">
        <v>1000</v>
      </c>
      <c r="F113" t="s" s="10">
        <v>1098</v>
      </c>
      <c r="G113" s="20">
        <v>455.7</v>
      </c>
      <c r="H113" s="9"/>
    </row>
    <row r="114" ht="17" customHeight="1">
      <c r="A114" s="67">
        <v>42578</v>
      </c>
      <c r="B114" s="9"/>
      <c r="C114" t="s" s="10">
        <v>722</v>
      </c>
      <c r="D114" t="s" s="10">
        <v>1099</v>
      </c>
      <c r="E114" t="s" s="10">
        <v>724</v>
      </c>
      <c r="F114" s="9"/>
      <c r="G114" s="20">
        <v>25000</v>
      </c>
      <c r="H114" s="20">
        <v>25000</v>
      </c>
    </row>
    <row r="115" ht="17" customHeight="1">
      <c r="A115" s="67">
        <v>42591</v>
      </c>
      <c r="B115" s="9"/>
      <c r="C115" t="s" s="10">
        <v>715</v>
      </c>
      <c r="D115" t="s" s="10">
        <v>709</v>
      </c>
      <c r="E115" t="s" s="10">
        <v>192</v>
      </c>
      <c r="F115" s="9"/>
      <c r="G115" s="20">
        <v>31</v>
      </c>
      <c r="H115" s="20">
        <v>31</v>
      </c>
    </row>
    <row r="116" ht="17" customHeight="1">
      <c r="A116" s="67">
        <v>42591</v>
      </c>
      <c r="B116" s="9"/>
      <c r="C116" t="s" s="10">
        <v>303</v>
      </c>
      <c r="D116" t="s" s="10">
        <v>1100</v>
      </c>
      <c r="E116" t="s" s="10">
        <v>160</v>
      </c>
      <c r="F116" s="9"/>
      <c r="G116" s="20">
        <v>93.75</v>
      </c>
      <c r="H116" s="20">
        <v>93.75</v>
      </c>
    </row>
    <row r="117" ht="17" customHeight="1">
      <c r="A117" s="67">
        <v>42591</v>
      </c>
      <c r="B117" s="9"/>
      <c r="C117" t="s" s="10">
        <v>716</v>
      </c>
      <c r="D117" t="s" s="10">
        <v>717</v>
      </c>
      <c r="E117" t="s" s="10">
        <v>718</v>
      </c>
      <c r="F117" s="9"/>
      <c r="G117" s="20">
        <v>216</v>
      </c>
      <c r="H117" s="20">
        <v>216</v>
      </c>
    </row>
    <row r="118" ht="17" customHeight="1">
      <c r="A118" s="67">
        <v>42592</v>
      </c>
      <c r="B118" s="9"/>
      <c r="C118" t="s" s="10">
        <v>771</v>
      </c>
      <c r="D118" t="s" s="10">
        <v>772</v>
      </c>
      <c r="E118" t="s" s="10">
        <v>160</v>
      </c>
      <c r="F118" s="9"/>
      <c r="G118" s="20">
        <v>3654.55</v>
      </c>
      <c r="H118" s="9"/>
    </row>
    <row r="119" ht="17" customHeight="1">
      <c r="A119" s="67">
        <v>42592</v>
      </c>
      <c r="B119" s="9"/>
      <c r="C119" t="s" s="10">
        <v>776</v>
      </c>
      <c r="D119" t="s" s="10">
        <v>777</v>
      </c>
      <c r="E119" t="s" s="10">
        <v>160</v>
      </c>
      <c r="F119" s="9"/>
      <c r="G119" s="20">
        <v>425.25</v>
      </c>
      <c r="H119" s="20">
        <v>425.25</v>
      </c>
    </row>
    <row r="120" ht="17" customHeight="1">
      <c r="A120" s="67">
        <v>42595</v>
      </c>
      <c r="B120" s="9"/>
      <c r="C120" t="s" s="10">
        <v>747</v>
      </c>
      <c r="D120" t="s" s="10">
        <v>1101</v>
      </c>
      <c r="E120" t="s" s="10">
        <v>160</v>
      </c>
      <c r="F120" s="9"/>
      <c r="G120" s="20">
        <v>31.15</v>
      </c>
      <c r="H120" s="9"/>
    </row>
    <row r="121" ht="17" customHeight="1">
      <c r="A121" s="67">
        <v>42595</v>
      </c>
      <c r="B121" s="9"/>
      <c r="C121" t="s" s="10">
        <v>120</v>
      </c>
      <c r="D121" t="s" s="10">
        <v>788</v>
      </c>
      <c r="E121" t="s" s="10">
        <v>767</v>
      </c>
      <c r="F121" s="9"/>
      <c r="G121" s="20">
        <v>20.5</v>
      </c>
      <c r="H121" s="9"/>
    </row>
    <row r="122" ht="17" customHeight="1">
      <c r="A122" s="67">
        <v>42597</v>
      </c>
      <c r="B122" s="9"/>
      <c r="C122" t="s" s="10">
        <v>737</v>
      </c>
      <c r="D122" t="s" s="10">
        <v>1102</v>
      </c>
      <c r="E122" t="s" s="10">
        <v>160</v>
      </c>
      <c r="F122" s="9"/>
      <c r="G122" s="20">
        <v>8379.6</v>
      </c>
      <c r="H122" s="20">
        <v>8379.6</v>
      </c>
    </row>
    <row r="123" ht="17" customHeight="1">
      <c r="A123" s="67">
        <v>42597</v>
      </c>
      <c r="B123" s="9"/>
      <c r="C123" t="s" s="10">
        <v>623</v>
      </c>
      <c r="D123" t="s" s="10">
        <v>746</v>
      </c>
      <c r="E123" t="s" s="10">
        <v>192</v>
      </c>
      <c r="F123" s="9"/>
      <c r="G123" s="20">
        <v>2300</v>
      </c>
      <c r="H123" s="9"/>
    </row>
    <row r="124" ht="17" customHeight="1">
      <c r="A124" s="67">
        <v>42599</v>
      </c>
      <c r="B124" s="9"/>
      <c r="C124" t="s" s="10">
        <v>761</v>
      </c>
      <c r="D124" t="s" s="10">
        <v>762</v>
      </c>
      <c r="E124" t="s" s="10">
        <v>160</v>
      </c>
      <c r="F124" s="9"/>
      <c r="G124" s="20">
        <v>6623.9</v>
      </c>
      <c r="H124" s="20">
        <v>6623.9</v>
      </c>
    </row>
    <row r="125" ht="17" customHeight="1">
      <c r="A125" s="67">
        <v>42599</v>
      </c>
      <c r="B125" s="9"/>
      <c r="C125" t="s" s="10">
        <v>763</v>
      </c>
      <c r="D125" t="s" s="10">
        <v>627</v>
      </c>
      <c r="E125" t="s" s="10">
        <v>160</v>
      </c>
      <c r="F125" s="9"/>
      <c r="G125" s="20">
        <v>8053.7</v>
      </c>
      <c r="H125" s="20">
        <v>8053.7</v>
      </c>
    </row>
    <row r="126" ht="17" customHeight="1">
      <c r="A126" s="67">
        <v>42599</v>
      </c>
      <c r="B126" s="9"/>
      <c r="C126" t="s" s="10">
        <v>715</v>
      </c>
      <c r="D126" t="s" s="10">
        <v>317</v>
      </c>
      <c r="E126" t="s" s="10">
        <v>192</v>
      </c>
      <c r="F126" s="9"/>
      <c r="G126" s="20">
        <v>25</v>
      </c>
      <c r="H126" s="20">
        <v>25</v>
      </c>
    </row>
    <row r="127" ht="17" customHeight="1">
      <c r="A127" s="67">
        <v>42599</v>
      </c>
      <c r="B127" s="9"/>
      <c r="C127" t="s" s="10">
        <v>541</v>
      </c>
      <c r="D127" t="s" s="10">
        <v>1103</v>
      </c>
      <c r="E127" t="s" s="10">
        <v>744</v>
      </c>
      <c r="F127" s="9"/>
      <c r="G127" s="20">
        <v>342</v>
      </c>
      <c r="H127" s="9"/>
    </row>
    <row r="128" ht="17" customHeight="1">
      <c r="A128" s="67">
        <v>42603</v>
      </c>
      <c r="B128" s="9"/>
      <c r="C128" t="s" s="10">
        <v>1104</v>
      </c>
      <c r="D128" t="s" s="10">
        <v>1105</v>
      </c>
      <c r="E128" t="s" s="10">
        <v>1000</v>
      </c>
      <c r="F128" s="9"/>
      <c r="G128" s="20">
        <v>243.3</v>
      </c>
      <c r="H128" s="9"/>
    </row>
    <row r="129" ht="17" customHeight="1">
      <c r="A129" s="67">
        <v>42611</v>
      </c>
      <c r="B129" s="9"/>
      <c r="C129" t="s" s="10">
        <v>1106</v>
      </c>
      <c r="D129" t="s" s="10">
        <v>1107</v>
      </c>
      <c r="E129" t="s" s="10">
        <v>710</v>
      </c>
      <c r="F129" s="9"/>
      <c r="G129" s="20">
        <v>5366.1</v>
      </c>
      <c r="H129" s="20">
        <v>5366.1</v>
      </c>
    </row>
    <row r="130" ht="17" customHeight="1">
      <c r="A130" s="67">
        <v>42611</v>
      </c>
      <c r="B130" s="9"/>
      <c r="C130" t="s" s="10">
        <v>1108</v>
      </c>
      <c r="D130" t="s" s="10">
        <v>1109</v>
      </c>
      <c r="E130" t="s" s="10">
        <v>160</v>
      </c>
      <c r="F130" s="9"/>
      <c r="G130" s="20">
        <v>756</v>
      </c>
      <c r="H130" s="9"/>
    </row>
    <row r="131" ht="17" customHeight="1">
      <c r="A131" s="67">
        <v>42612</v>
      </c>
      <c r="B131" s="9"/>
      <c r="C131" t="s" s="10">
        <v>1110</v>
      </c>
      <c r="D131" t="s" s="10">
        <v>777</v>
      </c>
      <c r="E131" t="s" s="10">
        <v>160</v>
      </c>
      <c r="F131" s="9"/>
      <c r="G131" s="20">
        <v>816.75</v>
      </c>
      <c r="H131" s="20">
        <v>816.75</v>
      </c>
    </row>
    <row r="132" ht="17" customHeight="1">
      <c r="A132" s="67">
        <v>42613</v>
      </c>
      <c r="B132" s="9"/>
      <c r="C132" t="s" s="10">
        <v>1111</v>
      </c>
      <c r="D132" t="s" s="10">
        <v>1112</v>
      </c>
      <c r="E132" t="s" s="10">
        <v>160</v>
      </c>
      <c r="F132" s="9"/>
      <c r="G132" s="20">
        <v>120</v>
      </c>
      <c r="H132" s="9"/>
    </row>
    <row r="133" ht="17" customHeight="1">
      <c r="A133" s="67">
        <v>42615</v>
      </c>
      <c r="B133" s="9"/>
      <c r="C133" t="s" s="10">
        <v>222</v>
      </c>
      <c r="D133" t="s" s="10">
        <v>1113</v>
      </c>
      <c r="E133" t="s" s="10">
        <v>160</v>
      </c>
      <c r="F133" s="9"/>
      <c r="G133" s="20">
        <v>90</v>
      </c>
      <c r="H133" s="9"/>
    </row>
    <row r="134" ht="17" customHeight="1">
      <c r="A134" s="67">
        <v>42620</v>
      </c>
      <c r="B134" s="9"/>
      <c r="C134" t="s" s="10">
        <v>222</v>
      </c>
      <c r="D134" t="s" s="10">
        <v>1114</v>
      </c>
      <c r="E134" t="s" s="10">
        <v>160</v>
      </c>
      <c r="F134" s="9"/>
      <c r="G134" s="20">
        <v>30</v>
      </c>
      <c r="H134" s="20">
        <v>30</v>
      </c>
    </row>
    <row r="135" ht="17" customHeight="1">
      <c r="A135" s="67">
        <v>42621</v>
      </c>
      <c r="B135" s="9"/>
      <c r="C135" t="s" s="10">
        <v>1115</v>
      </c>
      <c r="D135" t="s" s="10">
        <v>777</v>
      </c>
      <c r="E135" t="s" s="10">
        <v>160</v>
      </c>
      <c r="F135" s="9"/>
      <c r="G135" s="20">
        <v>393.75</v>
      </c>
      <c r="H135" s="20">
        <v>393.75</v>
      </c>
    </row>
    <row r="136" ht="17" customHeight="1">
      <c r="A136" s="67">
        <v>42625</v>
      </c>
      <c r="B136" s="9"/>
      <c r="C136" t="s" s="10">
        <v>303</v>
      </c>
      <c r="D136" t="s" s="10">
        <v>1116</v>
      </c>
      <c r="E136" t="s" s="10">
        <v>160</v>
      </c>
      <c r="F136" s="9"/>
      <c r="G136" s="20">
        <v>55.9</v>
      </c>
      <c r="H136" s="20">
        <v>55.9</v>
      </c>
    </row>
    <row r="137" ht="17" customHeight="1">
      <c r="A137" s="67">
        <v>42629</v>
      </c>
      <c r="B137" s="9"/>
      <c r="C137" t="s" s="10">
        <v>747</v>
      </c>
      <c r="D137" t="s" s="10">
        <v>1117</v>
      </c>
      <c r="E137" t="s" s="10">
        <v>160</v>
      </c>
      <c r="F137" s="9"/>
      <c r="G137" s="20">
        <v>20.55</v>
      </c>
      <c r="H137" s="9"/>
    </row>
    <row r="138" ht="17" customHeight="1">
      <c r="A138" s="67">
        <v>42630</v>
      </c>
      <c r="B138" s="9"/>
      <c r="C138" t="s" s="10">
        <v>747</v>
      </c>
      <c r="D138" t="s" s="10">
        <v>1118</v>
      </c>
      <c r="E138" t="s" s="10">
        <v>160</v>
      </c>
      <c r="F138" s="9"/>
      <c r="G138" s="20">
        <v>35.1</v>
      </c>
      <c r="H138" s="9"/>
    </row>
    <row r="139" ht="17" customHeight="1">
      <c r="A139" s="67">
        <v>42646</v>
      </c>
      <c r="B139" s="9"/>
      <c r="C139" t="s" s="10">
        <v>823</v>
      </c>
      <c r="D139" t="s" s="10">
        <v>1119</v>
      </c>
      <c r="E139" t="s" s="10">
        <v>770</v>
      </c>
      <c r="F139" s="9"/>
      <c r="G139" s="20">
        <v>30000</v>
      </c>
      <c r="H139" s="9"/>
    </row>
    <row r="140" ht="17" customHeight="1">
      <c r="A140" s="67">
        <v>42648</v>
      </c>
      <c r="B140" s="9"/>
      <c r="C140" t="s" s="10">
        <v>541</v>
      </c>
      <c r="D140" t="s" s="10">
        <v>1120</v>
      </c>
      <c r="E140" t="s" s="10">
        <v>744</v>
      </c>
      <c r="F140" s="9"/>
      <c r="G140" s="20">
        <v>39</v>
      </c>
      <c r="H140" s="9"/>
    </row>
    <row r="141" ht="17" customHeight="1">
      <c r="A141" s="67">
        <v>42660</v>
      </c>
      <c r="B141" s="9"/>
      <c r="C141" t="s" s="10">
        <v>222</v>
      </c>
      <c r="D141" t="s" s="10">
        <v>1121</v>
      </c>
      <c r="E141" t="s" s="10">
        <v>160</v>
      </c>
      <c r="F141" s="9"/>
      <c r="G141" s="20">
        <v>50</v>
      </c>
      <c r="H141" s="9"/>
    </row>
    <row r="142" ht="17" customHeight="1">
      <c r="A142" s="67">
        <v>42667</v>
      </c>
      <c r="B142" s="9"/>
      <c r="C142" t="s" s="10">
        <v>747</v>
      </c>
      <c r="D142" t="s" s="10">
        <v>1122</v>
      </c>
      <c r="E142" t="s" s="10">
        <v>160</v>
      </c>
      <c r="F142" s="9"/>
      <c r="G142" s="20">
        <v>10.4</v>
      </c>
      <c r="H142" s="9"/>
    </row>
    <row r="143" ht="17" customHeight="1">
      <c r="A143" s="67">
        <v>42699</v>
      </c>
      <c r="B143" s="9"/>
      <c r="C143" t="s" s="10">
        <v>1123</v>
      </c>
      <c r="D143" t="s" s="10">
        <v>1124</v>
      </c>
      <c r="E143" t="s" s="10">
        <v>160</v>
      </c>
      <c r="F143" s="9"/>
      <c r="G143" s="20">
        <v>801.6</v>
      </c>
      <c r="H143" s="20">
        <v>801.6</v>
      </c>
    </row>
    <row r="144" ht="17" customHeight="1">
      <c r="A144" s="67">
        <v>42703</v>
      </c>
      <c r="B144" s="9"/>
      <c r="C144" t="s" s="10">
        <v>541</v>
      </c>
      <c r="D144" t="s" s="10">
        <v>1125</v>
      </c>
      <c r="E144" t="s" s="10">
        <v>744</v>
      </c>
      <c r="F144" s="9"/>
      <c r="G144" s="20">
        <v>35.1</v>
      </c>
      <c r="H144" s="9"/>
    </row>
    <row r="145" ht="17" customHeight="1">
      <c r="A145" s="67">
        <v>42711</v>
      </c>
      <c r="B145" s="9"/>
      <c r="C145" t="s" s="10">
        <v>792</v>
      </c>
      <c r="D145" t="s" s="10">
        <v>1029</v>
      </c>
      <c r="E145" t="s" s="10">
        <v>160</v>
      </c>
      <c r="F145" s="9"/>
      <c r="G145" s="20">
        <v>525.2</v>
      </c>
      <c r="H145" s="20">
        <v>525.2</v>
      </c>
    </row>
    <row r="146" ht="17" customHeight="1">
      <c r="A146" s="67">
        <v>42723</v>
      </c>
      <c r="B146" s="9"/>
      <c r="C146" t="s" s="10">
        <v>356</v>
      </c>
      <c r="D146" t="s" s="10">
        <v>1126</v>
      </c>
      <c r="E146" t="s" s="10">
        <v>770</v>
      </c>
      <c r="F146" s="9"/>
      <c r="G146" s="20">
        <v>197.6</v>
      </c>
      <c r="H146" s="9"/>
    </row>
    <row r="147" ht="17" customHeight="1">
      <c r="A147" s="67"/>
      <c r="B147" s="9"/>
      <c r="C147" s="9"/>
      <c r="D147" s="9"/>
      <c r="E147" s="9"/>
      <c r="F147" s="9"/>
      <c r="G147" s="9"/>
      <c r="H147" s="9"/>
    </row>
    <row r="148" ht="17" customHeight="1">
      <c r="A148" t="s" s="12">
        <v>484</v>
      </c>
      <c r="B148" s="23"/>
      <c r="C148" s="23"/>
      <c r="D148" s="23"/>
      <c r="E148" s="23"/>
      <c r="F148" s="23"/>
      <c r="G148" s="11">
        <f>SUM(G5:G147)</f>
        <v>255961.58</v>
      </c>
      <c r="H148" s="102">
        <f>SUM(H4:H146)</f>
        <v>194060.63</v>
      </c>
    </row>
    <row r="149" ht="17" customHeight="1">
      <c r="A149" t="s" s="10">
        <v>1127</v>
      </c>
      <c r="B149" s="23"/>
      <c r="C149" s="23"/>
      <c r="D149" s="23"/>
      <c r="E149" s="23"/>
      <c r="F149" s="23"/>
      <c r="G149" s="11">
        <f>'Kosten 2017 Loft'!J25</f>
        <v>67578.7</v>
      </c>
      <c r="H149" s="102">
        <f>'Kosten 2017 Loft'!K25</f>
        <v>0</v>
      </c>
    </row>
    <row r="150" ht="17" customHeight="1">
      <c r="A150" t="s" s="10">
        <v>850</v>
      </c>
      <c r="B150" s="9"/>
      <c r="C150" s="9"/>
      <c r="D150" s="9"/>
      <c r="E150" s="9"/>
      <c r="F150" s="9"/>
      <c r="G150" s="11">
        <f>'Aufwände Loft'!J205</f>
        <v>61705.5</v>
      </c>
      <c r="H150" s="102">
        <v>40000</v>
      </c>
    </row>
    <row r="151" ht="17" customHeight="1">
      <c r="A151" t="s" s="10">
        <v>851</v>
      </c>
      <c r="B151" s="9"/>
      <c r="C151" s="9"/>
      <c r="D151" s="9"/>
      <c r="E151" s="9"/>
      <c r="F151" s="9"/>
      <c r="G151" s="13">
        <f>SUM(G148:G150)</f>
        <v>385245.78</v>
      </c>
      <c r="H151" s="102">
        <f>SUM(H148:H150)</f>
        <v>234060.63</v>
      </c>
    </row>
    <row r="152" ht="17" customHeight="1">
      <c r="A152" s="9"/>
      <c r="B152" s="9"/>
      <c r="C152" s="9"/>
      <c r="D152" s="9"/>
      <c r="E152" s="9"/>
      <c r="F152" s="9"/>
      <c r="G152" s="13"/>
      <c r="H152" s="102"/>
    </row>
    <row r="153" ht="17" customHeight="1">
      <c r="A153" t="s" s="10">
        <v>1128</v>
      </c>
      <c r="B153" s="9"/>
      <c r="C153" s="9"/>
      <c r="D153" s="9"/>
      <c r="E153" s="9"/>
      <c r="F153" s="9"/>
      <c r="G153" s="11">
        <f>'Kosten 2016 EG3.5'!J40</f>
        <v>38196.35</v>
      </c>
      <c r="H153" s="102"/>
    </row>
    <row r="154" ht="17" customHeight="1">
      <c r="A154" t="s" s="10">
        <v>1129</v>
      </c>
      <c r="B154" s="9"/>
      <c r="C154" s="9"/>
      <c r="D154" s="9"/>
      <c r="E154" s="9"/>
      <c r="F154" s="9"/>
      <c r="G154" s="11">
        <f>'Kosten 2016 EG3.5'!J70</f>
        <v>5435</v>
      </c>
      <c r="H154" s="102"/>
    </row>
    <row r="155" ht="17" customHeight="1">
      <c r="A155" s="9"/>
      <c r="B155" s="9"/>
      <c r="C155" s="9"/>
      <c r="D155" s="9"/>
      <c r="E155" s="9"/>
      <c r="F155" s="9"/>
      <c r="G155" s="11"/>
      <c r="H155" s="102"/>
    </row>
    <row r="156" ht="17" customHeight="1">
      <c r="A156" t="s" s="103">
        <v>1130</v>
      </c>
      <c r="B156" s="22"/>
      <c r="C156" s="22"/>
      <c r="D156" s="22"/>
      <c r="E156" s="22"/>
      <c r="F156" s="22"/>
      <c r="G156" s="92">
        <f>SUM(G151:G154)</f>
        <v>428877.13</v>
      </c>
      <c r="H156" s="102"/>
    </row>
    <row r="157" ht="17" customHeight="1">
      <c r="A157" s="22"/>
      <c r="B157" s="22"/>
      <c r="C157" s="22"/>
      <c r="D157" s="22"/>
      <c r="E157" s="22"/>
      <c r="F157" s="22"/>
      <c r="G157" s="92"/>
      <c r="H157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90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04" customWidth="1"/>
    <col min="2" max="2" width="6.5" style="104" customWidth="1"/>
    <col min="3" max="3" width="6.67188" style="104" customWidth="1"/>
    <col min="4" max="4" width="12.5" style="104" customWidth="1"/>
    <col min="5" max="5" width="21" style="104" customWidth="1"/>
    <col min="6" max="6" width="50.6719" style="104" customWidth="1"/>
    <col min="7" max="7" width="42.6719" style="104" customWidth="1"/>
    <col min="8" max="9" width="10.8516" style="104" customWidth="1"/>
    <col min="10" max="10" width="18.1719" style="104" customWidth="1"/>
    <col min="11" max="16384" width="10.8516" style="104" customWidth="1"/>
  </cols>
  <sheetData>
    <row r="1" ht="18" customHeight="1">
      <c r="A1" t="s" s="7">
        <v>1132</v>
      </c>
      <c r="B1" s="8"/>
      <c r="C1" s="8"/>
      <c r="D1" s="9"/>
      <c r="E1" s="9"/>
      <c r="F1" s="9"/>
      <c r="G1" s="9"/>
      <c r="H1" s="9"/>
      <c r="I1" s="9"/>
      <c r="J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</row>
    <row r="4" ht="17" customHeight="1">
      <c r="A4" s="67">
        <v>42576</v>
      </c>
      <c r="B4" s="9"/>
      <c r="C4" s="9"/>
      <c r="D4" s="9"/>
      <c r="E4" t="s" s="10">
        <v>623</v>
      </c>
      <c r="F4" t="s" s="10">
        <v>1133</v>
      </c>
      <c r="G4" t="s" s="10">
        <v>190</v>
      </c>
      <c r="H4" s="9"/>
      <c r="I4" s="9"/>
      <c r="J4" s="20">
        <v>1900</v>
      </c>
    </row>
    <row r="5" ht="17" customHeight="1">
      <c r="A5" s="67">
        <v>42591</v>
      </c>
      <c r="B5" s="9"/>
      <c r="C5" s="9"/>
      <c r="D5" s="9"/>
      <c r="E5" t="s" s="10">
        <v>715</v>
      </c>
      <c r="F5" t="s" s="10">
        <v>1134</v>
      </c>
      <c r="G5" t="s" s="10">
        <v>192</v>
      </c>
      <c r="H5" s="9"/>
      <c r="I5" s="9"/>
      <c r="J5" s="20">
        <v>31</v>
      </c>
    </row>
    <row r="6" ht="17" customHeight="1">
      <c r="A6" s="67">
        <v>42593</v>
      </c>
      <c r="B6" s="9"/>
      <c r="C6" s="9"/>
      <c r="D6" s="9"/>
      <c r="E6" t="s" s="10">
        <v>715</v>
      </c>
      <c r="F6" t="s" s="10">
        <v>1134</v>
      </c>
      <c r="G6" t="s" s="10">
        <v>192</v>
      </c>
      <c r="H6" s="9"/>
      <c r="I6" s="9"/>
      <c r="J6" s="20">
        <v>5</v>
      </c>
    </row>
    <row r="7" ht="17" customHeight="1">
      <c r="A7" s="67">
        <v>42601</v>
      </c>
      <c r="B7" s="9"/>
      <c r="C7" s="9"/>
      <c r="D7" s="9"/>
      <c r="E7" t="s" s="10">
        <v>747</v>
      </c>
      <c r="F7" t="s" s="10">
        <v>1135</v>
      </c>
      <c r="G7" t="s" s="10">
        <v>160</v>
      </c>
      <c r="H7" s="9"/>
      <c r="I7" s="9"/>
      <c r="J7" s="20">
        <v>39.4</v>
      </c>
    </row>
    <row r="8" ht="17" customHeight="1">
      <c r="A8" s="67">
        <v>42602</v>
      </c>
      <c r="B8" s="9"/>
      <c r="C8" s="9"/>
      <c r="D8" s="9"/>
      <c r="E8" t="s" s="10">
        <v>715</v>
      </c>
      <c r="F8" t="s" s="10">
        <v>1136</v>
      </c>
      <c r="G8" t="s" s="10">
        <v>192</v>
      </c>
      <c r="H8" s="9"/>
      <c r="I8" s="9"/>
      <c r="J8" s="20">
        <v>6</v>
      </c>
    </row>
    <row r="9" ht="17" customHeight="1">
      <c r="A9" s="67">
        <v>42602</v>
      </c>
      <c r="B9" s="9"/>
      <c r="C9" s="9"/>
      <c r="D9" s="9"/>
      <c r="E9" t="s" s="10">
        <v>173</v>
      </c>
      <c r="F9" t="s" s="10">
        <v>1137</v>
      </c>
      <c r="G9" t="s" s="10">
        <v>744</v>
      </c>
      <c r="H9" s="9"/>
      <c r="I9" s="9"/>
      <c r="J9" s="20">
        <v>23.8</v>
      </c>
    </row>
    <row r="10" ht="17" customHeight="1">
      <c r="A10" s="67">
        <v>42608</v>
      </c>
      <c r="B10" s="9"/>
      <c r="C10" s="9"/>
      <c r="D10" s="9"/>
      <c r="E10" t="s" s="10">
        <v>747</v>
      </c>
      <c r="F10" t="s" s="10">
        <v>1138</v>
      </c>
      <c r="G10" t="s" s="10">
        <v>160</v>
      </c>
      <c r="H10" s="9"/>
      <c r="I10" s="9"/>
      <c r="J10" s="20">
        <v>15.7</v>
      </c>
    </row>
    <row r="11" ht="17" customHeight="1">
      <c r="A11" s="67">
        <v>42611</v>
      </c>
      <c r="B11" s="9"/>
      <c r="C11" s="9"/>
      <c r="D11" s="9"/>
      <c r="E11" t="s" s="10">
        <v>1139</v>
      </c>
      <c r="F11" t="s" s="10">
        <v>1140</v>
      </c>
      <c r="G11" t="s" s="10">
        <v>160</v>
      </c>
      <c r="H11" s="9"/>
      <c r="I11" s="9"/>
      <c r="J11" s="20">
        <v>1900</v>
      </c>
    </row>
    <row r="12" ht="17" customHeight="1">
      <c r="A12" s="67">
        <v>42611</v>
      </c>
      <c r="B12" s="9"/>
      <c r="C12" s="9"/>
      <c r="D12" s="9"/>
      <c r="E12" t="s" s="10">
        <v>747</v>
      </c>
      <c r="F12" t="s" s="10">
        <v>1141</v>
      </c>
      <c r="G12" t="s" s="10">
        <v>160</v>
      </c>
      <c r="H12" s="9"/>
      <c r="I12" s="9"/>
      <c r="J12" s="20">
        <v>8.949999999999999</v>
      </c>
    </row>
    <row r="13" ht="17" customHeight="1">
      <c r="A13" s="67">
        <v>42613</v>
      </c>
      <c r="B13" s="9"/>
      <c r="C13" s="9"/>
      <c r="D13" s="9"/>
      <c r="E13" t="s" s="10">
        <v>715</v>
      </c>
      <c r="F13" t="s" s="10">
        <v>409</v>
      </c>
      <c r="G13" t="s" s="10">
        <v>192</v>
      </c>
      <c r="H13" s="9"/>
      <c r="I13" s="9"/>
      <c r="J13" s="20">
        <v>3</v>
      </c>
    </row>
    <row r="14" ht="17" customHeight="1">
      <c r="A14" s="67">
        <v>42614</v>
      </c>
      <c r="B14" s="9"/>
      <c r="C14" s="9"/>
      <c r="D14" s="9"/>
      <c r="E14" t="s" s="10">
        <v>1142</v>
      </c>
      <c r="F14" t="s" s="10">
        <v>579</v>
      </c>
      <c r="G14" t="s" s="10">
        <v>192</v>
      </c>
      <c r="H14" s="9"/>
      <c r="I14" s="9"/>
      <c r="J14" s="20">
        <v>46.8</v>
      </c>
    </row>
    <row r="15" ht="17" customHeight="1">
      <c r="A15" s="67">
        <v>42614</v>
      </c>
      <c r="B15" s="9"/>
      <c r="C15" s="9"/>
      <c r="D15" s="9"/>
      <c r="E15" t="s" s="10">
        <v>623</v>
      </c>
      <c r="F15" t="s" s="10">
        <v>624</v>
      </c>
      <c r="G15" t="s" s="10">
        <v>192</v>
      </c>
      <c r="H15" s="9"/>
      <c r="I15" s="9"/>
      <c r="J15" s="20">
        <v>2300</v>
      </c>
    </row>
    <row r="16" ht="17" customHeight="1">
      <c r="A16" s="67">
        <v>42615</v>
      </c>
      <c r="B16" s="9"/>
      <c r="C16" s="9"/>
      <c r="D16" s="9"/>
      <c r="E16" t="s" s="10">
        <v>120</v>
      </c>
      <c r="F16" t="s" s="10">
        <v>1143</v>
      </c>
      <c r="G16" t="s" s="10">
        <v>767</v>
      </c>
      <c r="H16" s="9"/>
      <c r="I16" s="9"/>
      <c r="J16" s="20">
        <v>43.15</v>
      </c>
    </row>
    <row r="17" ht="17" customHeight="1">
      <c r="A17" s="67">
        <v>42616</v>
      </c>
      <c r="B17" s="9"/>
      <c r="C17" s="9"/>
      <c r="D17" s="9"/>
      <c r="E17" t="s" s="10">
        <v>747</v>
      </c>
      <c r="F17" t="s" s="10">
        <v>1144</v>
      </c>
      <c r="G17" t="s" s="10">
        <v>160</v>
      </c>
      <c r="H17" s="9"/>
      <c r="I17" s="9"/>
      <c r="J17" s="20">
        <v>6.6</v>
      </c>
    </row>
    <row r="18" ht="17" customHeight="1">
      <c r="A18" s="67">
        <v>42620</v>
      </c>
      <c r="B18" s="9"/>
      <c r="C18" s="9"/>
      <c r="D18" s="9"/>
      <c r="E18" t="s" s="10">
        <v>747</v>
      </c>
      <c r="F18" t="s" s="10">
        <v>1145</v>
      </c>
      <c r="G18" t="s" s="10">
        <v>160</v>
      </c>
      <c r="H18" s="9"/>
      <c r="I18" s="9"/>
      <c r="J18" s="20">
        <v>6.95</v>
      </c>
    </row>
    <row r="19" ht="17" customHeight="1">
      <c r="A19" s="67">
        <v>42621</v>
      </c>
      <c r="B19" s="9"/>
      <c r="C19" s="9"/>
      <c r="D19" s="9"/>
      <c r="E19" t="s" s="10">
        <v>747</v>
      </c>
      <c r="F19" t="s" s="10">
        <v>1146</v>
      </c>
      <c r="G19" t="s" s="10">
        <v>160</v>
      </c>
      <c r="H19" s="9"/>
      <c r="I19" s="9"/>
      <c r="J19" s="20">
        <v>11.4</v>
      </c>
    </row>
    <row r="20" ht="17" customHeight="1">
      <c r="A20" s="67">
        <v>42633</v>
      </c>
      <c r="B20" s="9"/>
      <c r="C20" s="9"/>
      <c r="D20" s="9"/>
      <c r="E20" t="s" s="10">
        <v>1147</v>
      </c>
      <c r="F20" t="s" s="10">
        <v>1148</v>
      </c>
      <c r="G20" t="s" s="10">
        <v>160</v>
      </c>
      <c r="H20" s="9"/>
      <c r="I20" s="9"/>
      <c r="J20" s="20">
        <v>2489.4</v>
      </c>
    </row>
    <row r="21" ht="17" customHeight="1">
      <c r="A21" s="67">
        <v>42634</v>
      </c>
      <c r="B21" s="9"/>
      <c r="C21" s="9"/>
      <c r="D21" s="9"/>
      <c r="E21" t="s" s="10">
        <v>747</v>
      </c>
      <c r="F21" t="s" s="10">
        <v>1149</v>
      </c>
      <c r="G21" t="s" s="10">
        <v>160</v>
      </c>
      <c r="H21" s="9"/>
      <c r="I21" s="9"/>
      <c r="J21" s="20">
        <v>10.35</v>
      </c>
    </row>
    <row r="22" ht="17" customHeight="1">
      <c r="A22" s="67">
        <v>42636</v>
      </c>
      <c r="B22" s="9"/>
      <c r="C22" s="9"/>
      <c r="D22" s="9"/>
      <c r="E22" t="s" s="10">
        <v>1150</v>
      </c>
      <c r="F22" t="s" s="10">
        <v>1151</v>
      </c>
      <c r="G22" t="s" s="10">
        <v>1152</v>
      </c>
      <c r="H22" s="9"/>
      <c r="I22" s="9"/>
      <c r="J22" s="20">
        <v>23</v>
      </c>
    </row>
    <row r="23" ht="17" customHeight="1">
      <c r="A23" s="67">
        <v>42647</v>
      </c>
      <c r="B23" s="9"/>
      <c r="C23" s="9"/>
      <c r="D23" s="9"/>
      <c r="E23" t="s" s="10">
        <v>1153</v>
      </c>
      <c r="F23" t="s" s="10">
        <v>1154</v>
      </c>
      <c r="G23" t="s" s="10">
        <v>160</v>
      </c>
      <c r="H23" s="9"/>
      <c r="I23" s="9"/>
      <c r="J23" s="20">
        <v>3000</v>
      </c>
    </row>
    <row r="24" ht="17" customHeight="1">
      <c r="A24" s="67">
        <v>42672</v>
      </c>
      <c r="B24" s="9"/>
      <c r="C24" s="9"/>
      <c r="D24" s="9"/>
      <c r="E24" t="s" s="10">
        <v>747</v>
      </c>
      <c r="F24" t="s" s="10">
        <v>1155</v>
      </c>
      <c r="G24" t="s" s="10">
        <v>160</v>
      </c>
      <c r="H24" s="9"/>
      <c r="I24" s="9"/>
      <c r="J24" s="20">
        <v>12.35</v>
      </c>
    </row>
    <row r="25" ht="17" customHeight="1">
      <c r="A25" s="67">
        <v>42676</v>
      </c>
      <c r="B25" s="9"/>
      <c r="C25" s="9"/>
      <c r="D25" s="9"/>
      <c r="E25" t="s" s="10">
        <v>1156</v>
      </c>
      <c r="F25" t="s" s="10">
        <v>1157</v>
      </c>
      <c r="G25" t="s" s="10">
        <v>160</v>
      </c>
      <c r="H25" s="9"/>
      <c r="I25" s="9"/>
      <c r="J25" s="20">
        <v>19371</v>
      </c>
    </row>
    <row r="26" ht="17" customHeight="1">
      <c r="A26" s="67">
        <v>42676</v>
      </c>
      <c r="B26" s="9"/>
      <c r="C26" s="9"/>
      <c r="D26" s="9"/>
      <c r="E26" t="s" s="10">
        <v>1158</v>
      </c>
      <c r="F26" t="s" s="10">
        <v>1159</v>
      </c>
      <c r="G26" t="s" s="10">
        <v>160</v>
      </c>
      <c r="H26" s="9"/>
      <c r="I26" s="9"/>
      <c r="J26" s="20">
        <v>971</v>
      </c>
    </row>
    <row r="27" ht="17" customHeight="1">
      <c r="A27" s="67">
        <v>42683</v>
      </c>
      <c r="B27" s="9"/>
      <c r="C27" s="9"/>
      <c r="D27" s="9"/>
      <c r="E27" t="s" s="10">
        <v>1160</v>
      </c>
      <c r="F27" t="s" s="10">
        <v>1161</v>
      </c>
      <c r="G27" t="s" s="10">
        <v>160</v>
      </c>
      <c r="H27" s="9"/>
      <c r="I27" s="9"/>
      <c r="J27" s="20">
        <v>1169.05</v>
      </c>
    </row>
    <row r="28" ht="17" customHeight="1">
      <c r="A28" s="67">
        <v>42699</v>
      </c>
      <c r="B28" s="9"/>
      <c r="C28" s="9"/>
      <c r="D28" s="9"/>
      <c r="E28" t="s" s="10">
        <v>1162</v>
      </c>
      <c r="F28" t="s" s="10">
        <v>1163</v>
      </c>
      <c r="G28" t="s" s="10">
        <v>160</v>
      </c>
      <c r="H28" s="9"/>
      <c r="I28" s="9"/>
      <c r="J28" s="20">
        <v>1075</v>
      </c>
    </row>
    <row r="29" ht="17" customHeight="1">
      <c r="A29" s="67">
        <v>42699</v>
      </c>
      <c r="B29" s="9"/>
      <c r="C29" s="9"/>
      <c r="D29" s="9"/>
      <c r="E29" t="s" s="10">
        <v>1164</v>
      </c>
      <c r="F29" t="s" s="10">
        <v>1165</v>
      </c>
      <c r="G29" t="s" s="10">
        <v>160</v>
      </c>
      <c r="H29" s="9"/>
      <c r="I29" s="9"/>
      <c r="J29" s="20">
        <v>960</v>
      </c>
    </row>
    <row r="30" ht="17" customHeight="1">
      <c r="A30" s="67">
        <v>42704</v>
      </c>
      <c r="B30" s="9"/>
      <c r="C30" s="9"/>
      <c r="D30" s="9"/>
      <c r="E30" t="s" s="10">
        <v>303</v>
      </c>
      <c r="F30" t="s" s="10">
        <v>1166</v>
      </c>
      <c r="G30" t="s" s="10">
        <v>160</v>
      </c>
      <c r="H30" s="9"/>
      <c r="I30" s="9"/>
      <c r="J30" s="20">
        <v>15.85</v>
      </c>
    </row>
    <row r="31" ht="17" customHeight="1">
      <c r="A31" s="67"/>
      <c r="B31" s="9"/>
      <c r="C31" s="9"/>
      <c r="D31" s="9"/>
      <c r="E31" s="9"/>
      <c r="F31" s="9"/>
      <c r="G31" s="9"/>
      <c r="H31" s="9"/>
      <c r="I31" s="9"/>
      <c r="J31" s="9"/>
    </row>
    <row r="32" ht="17" customHeight="1">
      <c r="A32" s="67"/>
      <c r="B32" s="9"/>
      <c r="C32" s="9"/>
      <c r="D32" s="9"/>
      <c r="E32" s="9"/>
      <c r="F32" s="9"/>
      <c r="G32" s="9"/>
      <c r="H32" s="9"/>
      <c r="I32" s="9"/>
      <c r="J32" s="9"/>
    </row>
    <row r="33" ht="17" customHeight="1">
      <c r="A33" s="67">
        <v>42993</v>
      </c>
      <c r="B33" s="9"/>
      <c r="C33" s="9"/>
      <c r="D33" s="9"/>
      <c r="E33" t="s" s="10">
        <v>1167</v>
      </c>
      <c r="F33" t="s" s="10">
        <v>1168</v>
      </c>
      <c r="G33" t="s" s="10">
        <v>160</v>
      </c>
      <c r="H33" s="9"/>
      <c r="I33" s="9"/>
      <c r="J33" s="20">
        <v>2451.6</v>
      </c>
    </row>
    <row r="34" ht="17" customHeight="1">
      <c r="A34" s="67">
        <v>43022</v>
      </c>
      <c r="B34" s="9"/>
      <c r="C34" s="9"/>
      <c r="D34" s="9"/>
      <c r="E34" t="s" s="10">
        <v>188</v>
      </c>
      <c r="F34" t="s" s="10">
        <v>1169</v>
      </c>
      <c r="G34" t="s" s="10">
        <v>160</v>
      </c>
      <c r="H34" s="9"/>
      <c r="I34" s="9"/>
      <c r="J34" s="20">
        <v>100</v>
      </c>
    </row>
    <row r="35" ht="17" customHeight="1">
      <c r="A35" s="67">
        <v>43029</v>
      </c>
      <c r="B35" s="9"/>
      <c r="C35" s="9"/>
      <c r="D35" s="9"/>
      <c r="E35" t="s" s="10">
        <v>188</v>
      </c>
      <c r="F35" t="s" s="10">
        <v>1170</v>
      </c>
      <c r="G35" t="s" s="10">
        <v>160</v>
      </c>
      <c r="H35" s="9"/>
      <c r="I35" s="9"/>
      <c r="J35" s="20">
        <v>200</v>
      </c>
    </row>
    <row r="36" ht="17" customHeight="1">
      <c r="A36" s="67">
        <v>43039</v>
      </c>
      <c r="B36" s="9"/>
      <c r="C36" s="9"/>
      <c r="D36" s="9"/>
      <c r="E36" t="s" s="10">
        <v>1171</v>
      </c>
      <c r="F36" t="s" s="10">
        <v>1172</v>
      </c>
      <c r="G36" t="s" s="10">
        <v>160</v>
      </c>
      <c r="H36" s="9"/>
      <c r="I36" s="9"/>
      <c r="J36" s="9"/>
    </row>
    <row r="37" ht="17" customHeight="1">
      <c r="A37" s="67"/>
      <c r="B37" s="9"/>
      <c r="C37" s="9"/>
      <c r="D37" s="9"/>
      <c r="E37" s="9"/>
      <c r="F37" s="9"/>
      <c r="G37" s="9"/>
      <c r="H37" s="9"/>
      <c r="I37" s="9"/>
      <c r="J37" s="9"/>
    </row>
    <row r="38" ht="17" customHeight="1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ht="17" customHeight="1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ht="17" customHeight="1">
      <c r="A40" t="s" s="12">
        <v>484</v>
      </c>
      <c r="B40" s="23"/>
      <c r="C40" s="23"/>
      <c r="D40" s="23"/>
      <c r="E40" s="23"/>
      <c r="F40" s="23"/>
      <c r="G40" s="23"/>
      <c r="H40" s="23"/>
      <c r="I40" s="23"/>
      <c r="J40" s="13">
        <f>SUM(J4:J39)</f>
        <v>38196.35</v>
      </c>
    </row>
    <row r="41" ht="17" customHeight="1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ht="17" customHeight="1">
      <c r="A42" t="s" s="12">
        <v>1173</v>
      </c>
      <c r="B42" s="9"/>
      <c r="C42" s="9"/>
      <c r="D42" s="9"/>
      <c r="E42" s="9"/>
      <c r="F42" s="9"/>
      <c r="G42" s="9"/>
      <c r="H42" s="9"/>
      <c r="I42" s="9"/>
      <c r="J42" s="9"/>
    </row>
    <row r="43" ht="17" customHeight="1">
      <c r="A43" s="67">
        <v>42872</v>
      </c>
      <c r="B43" s="9"/>
      <c r="C43" s="9"/>
      <c r="D43" s="9"/>
      <c r="E43" t="s" s="10">
        <v>834</v>
      </c>
      <c r="F43" t="s" s="10">
        <v>1174</v>
      </c>
      <c r="G43" t="s" s="10">
        <v>160</v>
      </c>
      <c r="H43" s="9"/>
      <c r="I43" s="9"/>
      <c r="J43" s="20">
        <v>1916</v>
      </c>
    </row>
    <row r="44" ht="17" customHeight="1">
      <c r="A44" s="67">
        <v>43024</v>
      </c>
      <c r="B44" s="9"/>
      <c r="C44" s="9"/>
      <c r="D44" s="9"/>
      <c r="E44" t="s" s="10">
        <v>1175</v>
      </c>
      <c r="F44" t="s" s="10">
        <v>1176</v>
      </c>
      <c r="G44" t="s" s="10">
        <v>160</v>
      </c>
      <c r="H44" s="9"/>
      <c r="I44" s="9"/>
      <c r="J44" s="20">
        <v>83</v>
      </c>
    </row>
    <row r="45" ht="17" customHeight="1">
      <c r="A45" s="67">
        <v>43028</v>
      </c>
      <c r="B45" s="9"/>
      <c r="C45" s="9"/>
      <c r="D45" s="9"/>
      <c r="E45" t="s" s="10">
        <v>1177</v>
      </c>
      <c r="F45" t="s" s="10">
        <v>1176</v>
      </c>
      <c r="G45" t="s" s="10">
        <v>160</v>
      </c>
      <c r="H45" s="9"/>
      <c r="I45" s="9"/>
      <c r="J45" s="20">
        <v>100</v>
      </c>
    </row>
    <row r="46" ht="17" customHeight="1">
      <c r="A46" s="67">
        <v>43064</v>
      </c>
      <c r="B46" s="9"/>
      <c r="C46" s="9"/>
      <c r="D46" s="9"/>
      <c r="E46" t="s" s="10">
        <v>1177</v>
      </c>
      <c r="F46" t="s" s="10">
        <v>1178</v>
      </c>
      <c r="G46" t="s" s="10">
        <v>160</v>
      </c>
      <c r="H46" s="9"/>
      <c r="I46" s="9"/>
      <c r="J46" s="20">
        <v>200</v>
      </c>
    </row>
    <row r="47" ht="17" customHeight="1">
      <c r="A47" s="67">
        <v>43080</v>
      </c>
      <c r="B47" s="9"/>
      <c r="C47" s="9"/>
      <c r="D47" s="9"/>
      <c r="E47" t="s" s="10">
        <v>1179</v>
      </c>
      <c r="F47" t="s" s="10">
        <v>1180</v>
      </c>
      <c r="G47" t="s" s="10">
        <v>160</v>
      </c>
      <c r="H47" s="9"/>
      <c r="I47" s="9"/>
      <c r="J47" s="20">
        <v>944</v>
      </c>
    </row>
    <row r="48" ht="17" customHeight="1">
      <c r="A48" s="67"/>
      <c r="B48" s="9"/>
      <c r="C48" s="9"/>
      <c r="D48" s="9"/>
      <c r="E48" s="9"/>
      <c r="F48" s="9"/>
      <c r="G48" s="9"/>
      <c r="H48" s="9"/>
      <c r="I48" s="9"/>
      <c r="J48" s="9"/>
    </row>
    <row r="49" ht="17" customHeight="1">
      <c r="A49" t="s" s="10">
        <v>1181</v>
      </c>
      <c r="B49" s="9"/>
      <c r="C49" s="9"/>
      <c r="D49" s="9"/>
      <c r="E49" s="9"/>
      <c r="F49" s="9"/>
      <c r="G49" s="9"/>
      <c r="H49" s="9"/>
      <c r="I49" s="9"/>
      <c r="J49" s="13">
        <f>SUM(J43:J48)</f>
        <v>3243</v>
      </c>
    </row>
    <row r="50" ht="17" customHeight="1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ht="17" customHeight="1">
      <c r="A51" t="s" s="10">
        <v>1182</v>
      </c>
      <c r="B51" s="9"/>
      <c r="C51" s="9"/>
      <c r="D51" s="9"/>
      <c r="E51" s="9"/>
      <c r="F51" s="9"/>
      <c r="G51" s="9"/>
      <c r="H51" s="9"/>
      <c r="I51" s="9"/>
      <c r="J51" s="13">
        <f>J40+J49</f>
        <v>41439.35</v>
      </c>
    </row>
    <row r="52" ht="17" customHeight="1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ht="18" customHeight="1">
      <c r="A53" t="s" s="7">
        <v>373</v>
      </c>
      <c r="B53" s="9"/>
      <c r="C53" s="9"/>
      <c r="D53" s="9"/>
      <c r="E53" s="9"/>
      <c r="F53" s="9"/>
      <c r="G53" s="9"/>
      <c r="H53" s="9"/>
      <c r="I53" s="9"/>
      <c r="J53" s="9"/>
    </row>
    <row r="54" ht="17" customHeight="1">
      <c r="A54" s="67">
        <v>42590</v>
      </c>
      <c r="B54" s="73">
        <v>1.666666666666667</v>
      </c>
      <c r="C54" s="20">
        <v>1</v>
      </c>
      <c r="D54" s="20">
        <v>2</v>
      </c>
      <c r="E54" t="s" s="10">
        <v>374</v>
      </c>
      <c r="F54" t="s" s="10">
        <v>1183</v>
      </c>
      <c r="G54" t="s" s="10">
        <v>1184</v>
      </c>
      <c r="H54" s="20">
        <v>4</v>
      </c>
      <c r="I54" s="20">
        <v>30</v>
      </c>
      <c r="J54" s="20">
        <f>H54*$D$77+I54*$D$78</f>
        <v>361</v>
      </c>
    </row>
    <row r="55" ht="17" customHeight="1">
      <c r="A55" s="67">
        <v>42599</v>
      </c>
      <c r="B55" s="73">
        <v>1.416666666666667</v>
      </c>
      <c r="C55" s="20">
        <v>1</v>
      </c>
      <c r="D55" s="20">
        <v>2</v>
      </c>
      <c r="E55" t="s" s="10">
        <v>487</v>
      </c>
      <c r="F55" t="s" s="10">
        <v>1185</v>
      </c>
      <c r="G55" t="s" s="10">
        <v>173</v>
      </c>
      <c r="H55" s="20">
        <v>3</v>
      </c>
      <c r="I55" s="20">
        <v>150</v>
      </c>
      <c r="J55" s="20">
        <f>H55*$D$77+I55*$D$78</f>
        <v>360</v>
      </c>
    </row>
    <row r="56" ht="17" customHeight="1">
      <c r="A56" s="20">
        <v>19.816</v>
      </c>
      <c r="B56" s="73">
        <v>1.604166666666667</v>
      </c>
      <c r="C56" s="20">
        <v>3</v>
      </c>
      <c r="D56" s="20">
        <v>2</v>
      </c>
      <c r="E56" t="s" s="10">
        <v>374</v>
      </c>
      <c r="F56" t="s" s="10">
        <v>1186</v>
      </c>
      <c r="G56" t="s" s="10">
        <v>1184</v>
      </c>
      <c r="H56" s="20">
        <v>7</v>
      </c>
      <c r="I56" s="20">
        <v>30</v>
      </c>
      <c r="J56" s="20">
        <f>H56*$D$77+I56*$D$78</f>
        <v>616</v>
      </c>
    </row>
    <row r="57" ht="17" customHeight="1">
      <c r="A57" s="67">
        <v>42602</v>
      </c>
      <c r="B57" s="73">
        <v>1.395833333333333</v>
      </c>
      <c r="C57" s="20">
        <v>2</v>
      </c>
      <c r="D57" s="20">
        <v>4</v>
      </c>
      <c r="E57" t="s" s="10">
        <v>374</v>
      </c>
      <c r="F57" t="s" s="10">
        <v>1187</v>
      </c>
      <c r="G57" t="s" s="10">
        <v>173</v>
      </c>
      <c r="H57" s="20">
        <v>8</v>
      </c>
      <c r="I57" s="20">
        <v>150</v>
      </c>
      <c r="J57" s="20">
        <f>H57*$D$77+I57*$D$78</f>
        <v>785</v>
      </c>
    </row>
    <row r="58" ht="17" customHeight="1">
      <c r="A58" s="67">
        <v>42608</v>
      </c>
      <c r="B58" s="73">
        <v>1.645833333333333</v>
      </c>
      <c r="C58" s="20">
        <v>3</v>
      </c>
      <c r="D58" s="20">
        <v>2</v>
      </c>
      <c r="E58" t="s" s="10">
        <v>374</v>
      </c>
      <c r="F58" t="s" s="10">
        <v>1188</v>
      </c>
      <c r="G58" t="s" s="10">
        <v>1184</v>
      </c>
      <c r="H58" s="20">
        <v>8</v>
      </c>
      <c r="I58" s="20">
        <v>30</v>
      </c>
      <c r="J58" s="20">
        <f>H58*$D$77+I58*$D$78</f>
        <v>701</v>
      </c>
    </row>
    <row r="59" ht="17" customHeight="1">
      <c r="A59" s="67">
        <v>42611</v>
      </c>
      <c r="B59" s="73">
        <v>1.666666666666667</v>
      </c>
      <c r="C59" s="20">
        <v>2</v>
      </c>
      <c r="D59" s="20">
        <v>2</v>
      </c>
      <c r="E59" t="s" s="10">
        <v>374</v>
      </c>
      <c r="F59" t="s" s="10">
        <v>1189</v>
      </c>
      <c r="G59" t="s" s="10">
        <v>1184</v>
      </c>
      <c r="H59" s="20">
        <v>4</v>
      </c>
      <c r="I59" s="20">
        <v>30</v>
      </c>
      <c r="J59" s="20">
        <f>H59*$D$77+I59*$D$78</f>
        <v>361</v>
      </c>
    </row>
    <row r="60" ht="17" customHeight="1">
      <c r="A60" s="67">
        <v>42615</v>
      </c>
      <c r="B60" s="73">
        <v>1.666666666666667</v>
      </c>
      <c r="C60" s="20">
        <v>1</v>
      </c>
      <c r="D60" s="20">
        <v>1</v>
      </c>
      <c r="E60" t="s" s="10">
        <v>188</v>
      </c>
      <c r="F60" t="s" s="10">
        <v>1190</v>
      </c>
      <c r="G60" t="s" s="10">
        <v>1184</v>
      </c>
      <c r="H60" s="20">
        <v>2</v>
      </c>
      <c r="I60" s="20">
        <v>30</v>
      </c>
      <c r="J60" s="20">
        <f>H60*$D$77+I60*$D$78</f>
        <v>191</v>
      </c>
    </row>
    <row r="61" ht="17" customHeight="1">
      <c r="A61" s="67">
        <v>42616</v>
      </c>
      <c r="B61" s="73">
        <v>1.458333333333333</v>
      </c>
      <c r="C61" s="20">
        <v>3</v>
      </c>
      <c r="D61" s="20">
        <v>2</v>
      </c>
      <c r="E61" t="s" s="10">
        <v>374</v>
      </c>
      <c r="F61" t="s" s="10">
        <v>1191</v>
      </c>
      <c r="G61" t="s" s="10">
        <v>1184</v>
      </c>
      <c r="H61" s="20">
        <v>8</v>
      </c>
      <c r="I61" s="20">
        <v>30</v>
      </c>
      <c r="J61" s="20">
        <f>H61*$D$77+I61*$D$78</f>
        <v>701</v>
      </c>
    </row>
    <row r="62" ht="17" customHeight="1">
      <c r="A62" s="67">
        <v>42620</v>
      </c>
      <c r="B62" s="73">
        <v>1.625</v>
      </c>
      <c r="C62" s="20">
        <v>1</v>
      </c>
      <c r="D62" s="20">
        <v>1</v>
      </c>
      <c r="E62" t="s" s="10">
        <v>487</v>
      </c>
      <c r="F62" t="s" s="10">
        <v>506</v>
      </c>
      <c r="G62" t="s" s="10">
        <v>1184</v>
      </c>
      <c r="H62" s="20">
        <v>2</v>
      </c>
      <c r="I62" s="20">
        <v>30</v>
      </c>
      <c r="J62" s="20">
        <f>H62*$D$77+I62*$D$78</f>
        <v>191</v>
      </c>
    </row>
    <row r="63" ht="17" customHeight="1">
      <c r="A63" s="67">
        <v>42622</v>
      </c>
      <c r="B63" s="73">
        <v>1.458333333333333</v>
      </c>
      <c r="C63" s="20">
        <v>1</v>
      </c>
      <c r="D63" s="20">
        <v>2</v>
      </c>
      <c r="E63" t="s" s="10">
        <v>374</v>
      </c>
      <c r="F63" t="s" s="10">
        <v>1192</v>
      </c>
      <c r="G63" t="s" s="10">
        <v>1184</v>
      </c>
      <c r="H63" s="20">
        <v>4</v>
      </c>
      <c r="I63" s="20">
        <v>30</v>
      </c>
      <c r="J63" s="20">
        <f>H63*$D$77+I63*$D$78</f>
        <v>361</v>
      </c>
    </row>
    <row r="64" ht="17" customHeight="1">
      <c r="A64" s="67">
        <v>42672</v>
      </c>
      <c r="B64" s="73">
        <v>1.375</v>
      </c>
      <c r="C64" s="20">
        <v>2</v>
      </c>
      <c r="D64" s="20">
        <v>1</v>
      </c>
      <c r="E64" t="s" s="10">
        <v>188</v>
      </c>
      <c r="F64" t="s" s="10">
        <v>1193</v>
      </c>
      <c r="G64" t="s" s="10">
        <v>1184</v>
      </c>
      <c r="H64" s="20">
        <v>3</v>
      </c>
      <c r="I64" s="20">
        <v>30</v>
      </c>
      <c r="J64" s="20">
        <f>H64*$D$77+I64*$D$78</f>
        <v>276</v>
      </c>
    </row>
    <row r="65" ht="17" customHeight="1">
      <c r="A65" s="67">
        <v>42674</v>
      </c>
      <c r="B65" s="73">
        <v>1.708333333333333</v>
      </c>
      <c r="C65" s="20">
        <v>2</v>
      </c>
      <c r="D65" s="9"/>
      <c r="E65" t="s" s="10">
        <v>374</v>
      </c>
      <c r="F65" t="s" s="10">
        <v>1194</v>
      </c>
      <c r="G65" t="s" s="10">
        <v>192</v>
      </c>
      <c r="H65" s="20">
        <v>4</v>
      </c>
      <c r="I65" s="20">
        <v>0</v>
      </c>
      <c r="J65" s="20">
        <f>H65*$D$77+I65*$D$78</f>
        <v>340</v>
      </c>
    </row>
    <row r="66" ht="17" customHeight="1">
      <c r="A66" s="67">
        <v>42683</v>
      </c>
      <c r="B66" s="73">
        <v>1.625</v>
      </c>
      <c r="C66" s="20">
        <v>1</v>
      </c>
      <c r="D66" s="20">
        <v>1</v>
      </c>
      <c r="E66" t="s" s="10">
        <v>188</v>
      </c>
      <c r="F66" t="s" s="10">
        <v>1195</v>
      </c>
      <c r="G66" t="s" s="10">
        <v>1184</v>
      </c>
      <c r="H66" s="20">
        <v>2</v>
      </c>
      <c r="I66" s="20">
        <v>30</v>
      </c>
      <c r="J66" s="20">
        <f>H66*$D$77+I66*$D$78</f>
        <v>191</v>
      </c>
    </row>
    <row r="67" ht="17" customHeight="1">
      <c r="A67" s="9"/>
      <c r="B67" s="73"/>
      <c r="C67" s="9"/>
      <c r="D67" s="9"/>
      <c r="E67" s="9"/>
      <c r="F67" s="9"/>
      <c r="G67" s="9"/>
      <c r="H67" s="9"/>
      <c r="I67" s="9"/>
      <c r="J67" s="9"/>
    </row>
    <row r="68" ht="17" customHeight="1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ht="17" customHeight="1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ht="17" customHeight="1">
      <c r="A70" s="9"/>
      <c r="B70" s="9"/>
      <c r="C70" s="9"/>
      <c r="D70" s="9"/>
      <c r="E70" s="9"/>
      <c r="F70" t="s" s="12">
        <v>519</v>
      </c>
      <c r="G70" s="23"/>
      <c r="H70" s="24">
        <f>SUM(H54:H66)</f>
        <v>59</v>
      </c>
      <c r="I70" s="24">
        <f>SUM(I54:I66)</f>
        <v>600</v>
      </c>
      <c r="J70" s="13">
        <f>SUM(J54:J66)</f>
        <v>5435</v>
      </c>
    </row>
    <row r="71" ht="17" customHeight="1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ht="17" customHeight="1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ht="17" customHeight="1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ht="18" customHeight="1">
      <c r="A74" s="9"/>
      <c r="B74" s="9"/>
      <c r="C74" s="9"/>
      <c r="D74" s="9"/>
      <c r="E74" s="9"/>
      <c r="F74" t="s" s="7">
        <v>520</v>
      </c>
      <c r="G74" s="8"/>
      <c r="H74" s="8"/>
      <c r="I74" s="8"/>
      <c r="J74" s="70">
        <f>J70+J40+J49</f>
        <v>46874.35</v>
      </c>
    </row>
    <row r="75" ht="17" customHeight="1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ht="17" customHeight="1">
      <c r="A76" s="9"/>
      <c r="B76" s="9"/>
      <c r="C76" s="9"/>
      <c r="D76" s="9"/>
      <c r="E76" s="9"/>
      <c r="F76" s="9"/>
      <c r="G76" s="9"/>
      <c r="H76" s="9"/>
      <c r="I76" s="9"/>
      <c r="J76" s="102"/>
    </row>
    <row r="77" ht="17" customHeight="1">
      <c r="A77" t="s" s="10">
        <v>194</v>
      </c>
      <c r="B77" s="9"/>
      <c r="C77" s="9"/>
      <c r="D77" s="20">
        <v>85</v>
      </c>
      <c r="E77" s="9"/>
      <c r="F77" s="9"/>
      <c r="G77" s="9"/>
      <c r="H77" s="9"/>
      <c r="I77" s="9"/>
      <c r="J77" s="9"/>
    </row>
    <row r="78" ht="17" customHeight="1">
      <c r="A78" t="s" s="10">
        <v>195</v>
      </c>
      <c r="B78" s="9"/>
      <c r="C78" s="9"/>
      <c r="D78" s="20">
        <v>0.7</v>
      </c>
      <c r="E78" s="9"/>
      <c r="F78" s="9"/>
      <c r="G78" s="9"/>
      <c r="H78" s="9"/>
      <c r="I78" s="9"/>
      <c r="J78" s="9"/>
    </row>
    <row r="79" ht="17" customHeight="1">
      <c r="A79" t="s" s="10">
        <v>196</v>
      </c>
      <c r="B79" s="9"/>
      <c r="C79" s="9"/>
      <c r="D79" s="20">
        <v>30</v>
      </c>
      <c r="E79" t="s" s="71">
        <v>197</v>
      </c>
      <c r="F79" s="9"/>
      <c r="G79" s="9"/>
      <c r="H79" s="9"/>
      <c r="I79" s="9"/>
      <c r="J79" s="9"/>
    </row>
    <row r="80" ht="17" customHeight="1">
      <c r="A80" t="s" s="10">
        <v>198</v>
      </c>
      <c r="B80" s="9"/>
      <c r="C80" s="9"/>
      <c r="D80" s="20">
        <v>150</v>
      </c>
      <c r="E80" t="s" s="71">
        <v>199</v>
      </c>
      <c r="F80" s="9"/>
      <c r="G80" s="9"/>
      <c r="H80" s="9"/>
      <c r="I80" s="9"/>
      <c r="J80" s="9"/>
    </row>
    <row r="81" ht="17" customHeight="1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ht="17" customHeight="1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ht="17" customHeight="1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ht="17" customHeight="1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ht="17" customHeight="1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ht="17" customHeight="1">
      <c r="A86" t="s" s="10">
        <v>1196</v>
      </c>
      <c r="B86" s="9"/>
      <c r="C86" s="9"/>
      <c r="D86" s="9"/>
      <c r="E86" s="9"/>
      <c r="F86" s="9"/>
      <c r="G86" s="9"/>
      <c r="H86" s="9"/>
      <c r="I86" s="9"/>
      <c r="J86" s="9"/>
    </row>
    <row r="87" ht="17" customHeight="1">
      <c r="A87" s="67">
        <v>41438</v>
      </c>
      <c r="B87" s="9"/>
      <c r="C87" s="9"/>
      <c r="D87" s="9"/>
      <c r="E87" t="s" s="10">
        <v>1197</v>
      </c>
      <c r="F87" t="s" s="10">
        <v>1198</v>
      </c>
      <c r="G87" s="9"/>
      <c r="H87" s="9"/>
      <c r="I87" s="9"/>
      <c r="J87" s="20">
        <v>140</v>
      </c>
    </row>
    <row r="88" ht="17" customHeight="1">
      <c r="A88" s="67">
        <v>41564</v>
      </c>
      <c r="B88" s="9"/>
      <c r="C88" s="9"/>
      <c r="D88" s="9"/>
      <c r="E88" t="s" s="10">
        <v>1199</v>
      </c>
      <c r="F88" t="s" s="10">
        <v>1200</v>
      </c>
      <c r="G88" s="9"/>
      <c r="H88" s="9"/>
      <c r="I88" s="9"/>
      <c r="J88" s="20">
        <v>1523</v>
      </c>
    </row>
    <row r="89" ht="17" customHeight="1">
      <c r="A89" s="67">
        <v>41564</v>
      </c>
      <c r="B89" s="9"/>
      <c r="C89" s="9"/>
      <c r="D89" s="9"/>
      <c r="E89" t="s" s="10">
        <v>1201</v>
      </c>
      <c r="F89" t="s" s="10">
        <v>1202</v>
      </c>
      <c r="G89" s="9"/>
      <c r="H89" s="9"/>
      <c r="I89" s="9"/>
      <c r="J89" s="20">
        <v>220</v>
      </c>
    </row>
    <row r="90" ht="17" customHeight="1">
      <c r="A90" t="s" s="10">
        <v>1203</v>
      </c>
      <c r="B90" s="9"/>
      <c r="C90" s="9"/>
      <c r="D90" s="9"/>
      <c r="E90" s="9"/>
      <c r="F90" s="9"/>
      <c r="G90" s="9"/>
      <c r="H90" s="9"/>
      <c r="I90" s="9"/>
      <c r="J90" s="24">
        <f>SUM(J87:J89)</f>
        <v>1883</v>
      </c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28"/>
  <sheetViews>
    <sheetView workbookViewId="0" showGridLines="0" defaultGridColor="1"/>
  </sheetViews>
  <sheetFormatPr defaultColWidth="10.8333" defaultRowHeight="15" customHeight="1" outlineLevelRow="0" outlineLevelCol="0"/>
  <cols>
    <col min="1" max="1" width="39.9922" style="6" customWidth="1"/>
    <col min="2" max="2" width="22.1562" style="6" customWidth="1"/>
    <col min="3" max="3" width="15.1719" style="6" customWidth="1"/>
    <col min="4" max="5" width="12.5" style="6" customWidth="1"/>
    <col min="6" max="16384" width="10.8516" style="6" customWidth="1"/>
  </cols>
  <sheetData>
    <row r="1" ht="18" customHeight="1">
      <c r="A1" t="s" s="7">
        <v>6</v>
      </c>
      <c r="B1" s="8"/>
      <c r="C1" s="8"/>
      <c r="D1" s="9"/>
      <c r="E1" s="9"/>
    </row>
    <row r="2" ht="18" customHeight="1">
      <c r="A2" s="8"/>
      <c r="B2" s="8"/>
      <c r="C2" s="8"/>
      <c r="D2" s="9"/>
      <c r="E2" s="9"/>
    </row>
    <row r="3" ht="17" customHeight="1">
      <c r="A3" s="9"/>
      <c r="B3" t="s" s="10">
        <v>7</v>
      </c>
      <c r="C3" t="s" s="10">
        <v>8</v>
      </c>
      <c r="D3" t="s" s="10">
        <v>9</v>
      </c>
      <c r="E3" s="9"/>
    </row>
    <row r="4" ht="17" customHeight="1">
      <c r="A4" t="s" s="10">
        <v>10</v>
      </c>
      <c r="B4" s="11">
        <f>'Aufwände 2012'!J31</f>
        <v>6252.4</v>
      </c>
      <c r="C4" s="11">
        <f>'Kosten 2012'!H14</f>
        <v>15131</v>
      </c>
      <c r="D4" s="11">
        <f>'Unterhalt 2012'!J25</f>
        <v>6451</v>
      </c>
      <c r="E4" s="9"/>
    </row>
    <row r="5" ht="17" customHeight="1">
      <c r="A5" t="s" s="10">
        <v>11</v>
      </c>
      <c r="B5" s="11">
        <f>'Aufwände 2013'!J39</f>
        <v>10412.5</v>
      </c>
      <c r="C5" s="11">
        <f>'Kosten 2013'!H20</f>
        <v>28464</v>
      </c>
      <c r="D5" s="11">
        <f>'Unterhalt 2013'!J11</f>
        <v>188</v>
      </c>
      <c r="E5" s="9"/>
    </row>
    <row r="6" ht="17" customHeight="1">
      <c r="A6" t="s" s="10">
        <v>12</v>
      </c>
      <c r="B6" s="11">
        <f>'Aufwände 2014'!J6</f>
        <v>170</v>
      </c>
      <c r="C6" s="11">
        <f>'Kosten 2014'!H6</f>
        <v>574</v>
      </c>
      <c r="D6" s="11">
        <f>'Unterhalt 2014'!J7</f>
        <v>1224</v>
      </c>
      <c r="E6" s="9"/>
    </row>
    <row r="7" ht="17" customHeight="1">
      <c r="A7" t="s" s="10">
        <v>13</v>
      </c>
      <c r="B7" s="11">
        <f>'Aufwände 2015'!J38</f>
        <v>4992</v>
      </c>
      <c r="C7" s="11">
        <f>'Kosten 2015'!J9</f>
        <v>1776.2</v>
      </c>
      <c r="D7" s="11">
        <f>'Unterhalt 2015'!J8</f>
        <v>0</v>
      </c>
      <c r="E7" s="9"/>
    </row>
    <row r="8" ht="17" customHeight="1">
      <c r="A8" t="s" s="10">
        <v>14</v>
      </c>
      <c r="B8" s="11">
        <f>'Kosten 2018'!J28</f>
        <v>361</v>
      </c>
      <c r="C8" s="11"/>
      <c r="D8" s="11">
        <f>'Kosten 2018'!J20</f>
        <v>1779.1</v>
      </c>
      <c r="E8" s="9"/>
    </row>
    <row r="9" ht="17" customHeight="1">
      <c r="A9" t="s" s="10">
        <v>15</v>
      </c>
      <c r="B9" s="11"/>
      <c r="C9" s="11"/>
      <c r="D9" s="11">
        <f>'Haus 2019'!E32</f>
        <v>3626</v>
      </c>
      <c r="E9" s="9"/>
    </row>
    <row r="10" ht="17" customHeight="1">
      <c r="A10" t="s" s="10">
        <v>16</v>
      </c>
      <c r="B10" s="11">
        <f>'Kosten 2020'!J39</f>
        <v>1996</v>
      </c>
      <c r="C10" s="11">
        <f>'Kosten 2020'!J11</f>
        <v>2024.25</v>
      </c>
      <c r="D10" s="11">
        <f>'Kosten 2020'!J29</f>
        <v>4457</v>
      </c>
      <c r="E10" s="9"/>
    </row>
    <row r="11" ht="17" customHeight="1">
      <c r="A11" t="s" s="10">
        <v>17</v>
      </c>
      <c r="B11" s="11">
        <f>'Kosten 2021'!J25</f>
        <v>913</v>
      </c>
      <c r="C11" s="11">
        <f>'Kosten 2021'!J10</f>
        <v>2132.95</v>
      </c>
      <c r="D11" s="11">
        <f>'Kosten 2021'!J16</f>
        <v>195.8</v>
      </c>
      <c r="E11" s="9"/>
    </row>
    <row r="12" ht="17" customHeight="1">
      <c r="A12" t="s" s="10">
        <v>18</v>
      </c>
      <c r="B12" s="11">
        <f>'Kosten 2022'!J33</f>
        <v>637</v>
      </c>
      <c r="C12" s="11">
        <f>'Kosten 2022'!J8</f>
        <v>2692.5</v>
      </c>
      <c r="D12" s="11">
        <f>'Kosten 2022'!J25</f>
        <v>1204.09</v>
      </c>
      <c r="E12" s="9"/>
    </row>
    <row r="13" ht="17" customHeight="1">
      <c r="A13" t="s" s="10">
        <v>19</v>
      </c>
      <c r="B13" s="11">
        <v>3000</v>
      </c>
      <c r="C13" s="11">
        <v>0</v>
      </c>
      <c r="D13" s="11">
        <f>'Kosten 2023'!I66</f>
        <v>9744.65</v>
      </c>
      <c r="E13" s="9"/>
    </row>
    <row r="14" ht="17" customHeight="1">
      <c r="A14" t="s" s="10">
        <v>20</v>
      </c>
      <c r="B14" s="11">
        <v>3000</v>
      </c>
      <c r="C14" s="11">
        <v>0</v>
      </c>
      <c r="D14" s="11">
        <f>'Kosten 2024'!I60</f>
        <v>9711.049999999999</v>
      </c>
      <c r="E14" s="9"/>
    </row>
    <row r="15" ht="17" customHeight="1">
      <c r="A15" s="9"/>
      <c r="B15" s="11"/>
      <c r="C15" s="11"/>
      <c r="D15" s="11"/>
      <c r="E15" s="9"/>
    </row>
    <row r="16" ht="17" customHeight="1">
      <c r="A16" t="s" s="12">
        <v>21</v>
      </c>
      <c r="B16" s="13">
        <f>SUM(B4:B15)</f>
        <v>31733.9</v>
      </c>
      <c r="C16" s="13">
        <f>SUM(C4:C15)</f>
        <v>52794.9</v>
      </c>
      <c r="D16" s="13">
        <f>SUM(D4:D15)</f>
        <v>38580.69</v>
      </c>
      <c r="E16" s="9"/>
    </row>
    <row r="17" ht="17" customHeight="1">
      <c r="A17" s="9"/>
      <c r="B17" s="11"/>
      <c r="C17" s="11"/>
      <c r="D17" s="11"/>
      <c r="E17" s="9"/>
    </row>
    <row r="18" ht="17" customHeight="1">
      <c r="A18" s="9"/>
      <c r="B18" s="11"/>
      <c r="C18" s="11"/>
      <c r="D18" s="11"/>
      <c r="E18" s="9"/>
    </row>
    <row r="19" ht="17" customHeight="1">
      <c r="A19" s="9"/>
      <c r="B19" s="11"/>
      <c r="C19" s="11"/>
      <c r="D19" s="11"/>
      <c r="E19" s="9"/>
    </row>
    <row r="20" ht="17" customHeight="1">
      <c r="A20" t="s" s="10">
        <v>22</v>
      </c>
      <c r="B20" s="11">
        <f>'Kosten 2016 EG3.5'!J70</f>
        <v>5435</v>
      </c>
      <c r="C20" s="11">
        <f>'Kosten 2016 EG3.5'!J40+'Kosten 2016 EG3.5'!J49</f>
        <v>41439.35</v>
      </c>
      <c r="D20" s="11"/>
      <c r="E20" s="9"/>
    </row>
    <row r="21" ht="17" customHeight="1">
      <c r="A21" t="s" s="10">
        <v>23</v>
      </c>
      <c r="B21" s="11">
        <f>'Aufwände Loft'!J205</f>
        <v>61705.5</v>
      </c>
      <c r="C21" s="11">
        <f>'Kosten 2016 Loft'!G148+'Kosten 2017 Loft'!J25</f>
        <v>323540.28</v>
      </c>
      <c r="D21" s="11"/>
      <c r="E21" s="9"/>
    </row>
    <row r="22" ht="17" customHeight="1">
      <c r="A22" t="s" s="10">
        <v>24</v>
      </c>
      <c r="B22" s="11">
        <f>'Kosten 2017 1OG'!J178</f>
        <v>27900.5</v>
      </c>
      <c r="C22" s="11">
        <f>'Kosten 2017 1OG'!J118</f>
        <v>60375.25</v>
      </c>
      <c r="D22" s="11"/>
      <c r="E22" s="9"/>
    </row>
    <row r="23" ht="17" customHeight="1">
      <c r="A23" t="s" s="10">
        <v>25</v>
      </c>
      <c r="B23" s="11">
        <v>3000</v>
      </c>
      <c r="C23" s="11">
        <f>'Kosten 2019 Whg1.5'!F62</f>
        <v>28726.25</v>
      </c>
      <c r="D23" t="s" s="10">
        <v>26</v>
      </c>
      <c r="E23" s="9"/>
    </row>
    <row r="24" ht="17" customHeight="1">
      <c r="A24" t="s" s="10">
        <v>27</v>
      </c>
      <c r="B24" s="11">
        <f>'Kosten 2017 2OG'!J166</f>
        <v>22446.5</v>
      </c>
      <c r="C24" s="11">
        <f>'Kosten 2017 2OG'!J107</f>
        <v>66567.7</v>
      </c>
      <c r="D24" s="11"/>
      <c r="E24" s="9"/>
    </row>
    <row r="25" ht="17" customHeight="1">
      <c r="A25" t="s" s="10">
        <v>28</v>
      </c>
      <c r="B25" s="11">
        <v>5000</v>
      </c>
      <c r="C25" s="11">
        <f>'Haus 2019'!F32</f>
        <v>43679</v>
      </c>
      <c r="D25" t="s" s="10">
        <v>26</v>
      </c>
      <c r="E25" s="9"/>
    </row>
    <row r="26" ht="17" customHeight="1">
      <c r="A26" s="9"/>
      <c r="B26" s="11"/>
      <c r="C26" s="11"/>
      <c r="D26" s="11"/>
      <c r="E26" s="9"/>
    </row>
    <row r="27" ht="17" customHeight="1">
      <c r="A27" t="s" s="12">
        <v>29</v>
      </c>
      <c r="B27" s="14">
        <f>SUM(B16:B26)</f>
        <v>157221.4</v>
      </c>
      <c r="C27" s="14">
        <f>SUM(C16:C26)</f>
        <v>617122.73</v>
      </c>
      <c r="D27" s="14">
        <f>SUM(D16:D26)</f>
        <v>38580.69</v>
      </c>
      <c r="E27" s="9"/>
    </row>
    <row r="28" ht="17" customHeight="1">
      <c r="A28" t="s" s="12">
        <v>30</v>
      </c>
      <c r="B28" s="13"/>
      <c r="C28" s="13"/>
      <c r="D28" s="11"/>
      <c r="E28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1:J42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05" customWidth="1"/>
    <col min="2" max="2" width="6.5" style="105" customWidth="1"/>
    <col min="3" max="3" width="6.17188" style="105" customWidth="1"/>
    <col min="4" max="5" width="12.5" style="105" customWidth="1"/>
    <col min="6" max="6" width="55" style="105" customWidth="1"/>
    <col min="7" max="7" width="42.6719" style="105" customWidth="1"/>
    <col min="8" max="9" width="10.8516" style="105" customWidth="1"/>
    <col min="10" max="10" width="14.3516" style="105" customWidth="1"/>
    <col min="11" max="16384" width="10.8516" style="105" customWidth="1"/>
  </cols>
  <sheetData>
    <row r="1" ht="18" customHeight="1">
      <c r="A1" t="s" s="7">
        <v>1205</v>
      </c>
      <c r="B1" s="8"/>
      <c r="C1" s="8"/>
      <c r="D1" s="9"/>
      <c r="E1" s="9"/>
      <c r="F1" s="9"/>
      <c r="G1" s="9"/>
      <c r="H1" s="9"/>
      <c r="I1" s="9"/>
      <c r="J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t="s" s="12">
        <v>1206</v>
      </c>
      <c r="J3" t="s" s="12">
        <v>59</v>
      </c>
    </row>
    <row r="4" ht="17" customHeight="1">
      <c r="A4" s="106">
        <v>42056</v>
      </c>
      <c r="B4" s="73">
        <v>1.458333333333333</v>
      </c>
      <c r="C4" s="20">
        <v>1</v>
      </c>
      <c r="D4" s="9"/>
      <c r="E4" t="s" s="10">
        <v>188</v>
      </c>
      <c r="F4" t="s" s="10">
        <v>856</v>
      </c>
      <c r="G4" t="s" s="10">
        <v>192</v>
      </c>
      <c r="H4" s="20">
        <v>1</v>
      </c>
      <c r="I4" s="20">
        <v>0</v>
      </c>
      <c r="J4" s="20">
        <f>H4*$D$40+I4*$D$41</f>
        <v>85</v>
      </c>
    </row>
    <row r="5" ht="17" customHeight="1">
      <c r="A5" s="106">
        <v>42062</v>
      </c>
      <c r="B5" s="73">
        <v>1.583333333333333</v>
      </c>
      <c r="C5" s="20">
        <v>2</v>
      </c>
      <c r="D5" s="9"/>
      <c r="E5" t="s" s="10">
        <v>188</v>
      </c>
      <c r="F5" t="s" s="10">
        <v>857</v>
      </c>
      <c r="G5" t="s" s="10">
        <v>192</v>
      </c>
      <c r="H5" s="20">
        <v>2</v>
      </c>
      <c r="I5" s="20">
        <v>0</v>
      </c>
      <c r="J5" s="20">
        <f>H5*$D$40+I5*$D$41</f>
        <v>170</v>
      </c>
    </row>
    <row r="6" ht="17" customHeight="1">
      <c r="A6" s="106">
        <v>42065</v>
      </c>
      <c r="B6" s="73">
        <v>1.458333333333333</v>
      </c>
      <c r="C6" s="20">
        <v>1</v>
      </c>
      <c r="D6" s="9"/>
      <c r="E6" t="s" s="10">
        <v>188</v>
      </c>
      <c r="F6" t="s" s="10">
        <v>858</v>
      </c>
      <c r="G6" t="s" s="10">
        <v>192</v>
      </c>
      <c r="H6" s="20">
        <v>1</v>
      </c>
      <c r="I6" s="20">
        <v>0</v>
      </c>
      <c r="J6" s="20">
        <f>H6*$D$40+I6*$D$41</f>
        <v>85</v>
      </c>
    </row>
    <row r="7" ht="17" customHeight="1">
      <c r="A7" s="106">
        <v>42066</v>
      </c>
      <c r="B7" s="73">
        <v>1.625</v>
      </c>
      <c r="C7" s="20">
        <v>1</v>
      </c>
      <c r="D7" s="9"/>
      <c r="E7" t="s" s="10">
        <v>188</v>
      </c>
      <c r="F7" t="s" s="10">
        <v>859</v>
      </c>
      <c r="G7" t="s" s="10">
        <v>192</v>
      </c>
      <c r="H7" s="20">
        <v>1</v>
      </c>
      <c r="I7" s="20">
        <v>0</v>
      </c>
      <c r="J7" s="20">
        <f>H7*$D$40+I7*$D$41</f>
        <v>85</v>
      </c>
    </row>
    <row r="8" ht="17" customHeight="1">
      <c r="A8" s="106">
        <v>42072</v>
      </c>
      <c r="B8" s="73">
        <v>1.416666666666667</v>
      </c>
      <c r="C8" s="20">
        <v>1</v>
      </c>
      <c r="D8" s="9"/>
      <c r="E8" t="s" s="10">
        <v>188</v>
      </c>
      <c r="F8" t="s" s="10">
        <v>860</v>
      </c>
      <c r="G8" t="s" s="10">
        <v>192</v>
      </c>
      <c r="H8" s="20">
        <v>1</v>
      </c>
      <c r="I8" s="20">
        <v>0</v>
      </c>
      <c r="J8" s="20">
        <f>H8*$D$40+I8*$D$41</f>
        <v>85</v>
      </c>
    </row>
    <row r="9" ht="17" customHeight="1">
      <c r="A9" s="106">
        <v>42073</v>
      </c>
      <c r="B9" s="73">
        <v>1.458333333333333</v>
      </c>
      <c r="C9" s="20">
        <v>1</v>
      </c>
      <c r="D9" s="20">
        <v>1</v>
      </c>
      <c r="E9" t="s" s="10">
        <v>188</v>
      </c>
      <c r="F9" t="s" s="10">
        <v>861</v>
      </c>
      <c r="G9" t="s" s="10">
        <v>862</v>
      </c>
      <c r="H9" s="20">
        <v>2</v>
      </c>
      <c r="I9" s="20">
        <v>30</v>
      </c>
      <c r="J9" s="20">
        <f>H9*$D$40+I9*$D$41</f>
        <v>191</v>
      </c>
    </row>
    <row r="10" ht="17" customHeight="1">
      <c r="A10" s="106">
        <v>42073</v>
      </c>
      <c r="B10" s="73">
        <v>1.604166666666667</v>
      </c>
      <c r="C10" s="20">
        <v>1</v>
      </c>
      <c r="D10" s="20">
        <v>1</v>
      </c>
      <c r="E10" t="s" s="10">
        <v>188</v>
      </c>
      <c r="F10" t="s" s="10">
        <v>863</v>
      </c>
      <c r="G10" t="s" s="10">
        <v>862</v>
      </c>
      <c r="H10" s="20">
        <v>2</v>
      </c>
      <c r="I10" s="20">
        <v>30</v>
      </c>
      <c r="J10" s="20">
        <f>H10*$D$40+I10*$D$41</f>
        <v>191</v>
      </c>
    </row>
    <row r="11" ht="17" customHeight="1">
      <c r="A11" s="106">
        <v>42088</v>
      </c>
      <c r="B11" s="73">
        <v>1.625</v>
      </c>
      <c r="C11" s="20">
        <v>0.5</v>
      </c>
      <c r="D11" s="9"/>
      <c r="E11" t="s" s="10">
        <v>188</v>
      </c>
      <c r="F11" t="s" s="10">
        <v>864</v>
      </c>
      <c r="G11" t="s" s="10">
        <v>192</v>
      </c>
      <c r="H11" s="20">
        <v>0.5</v>
      </c>
      <c r="I11" s="20">
        <v>0</v>
      </c>
      <c r="J11" s="20">
        <f>H11*$D$40+I11*$D$41</f>
        <v>42.5</v>
      </c>
    </row>
    <row r="12" ht="17" customHeight="1">
      <c r="A12" s="106">
        <v>42094</v>
      </c>
      <c r="B12" s="73">
        <v>1.458333333333333</v>
      </c>
      <c r="C12" s="20">
        <v>0.5</v>
      </c>
      <c r="D12" s="9"/>
      <c r="E12" t="s" s="10">
        <v>188</v>
      </c>
      <c r="F12" t="s" s="10">
        <v>856</v>
      </c>
      <c r="G12" t="s" s="10">
        <v>192</v>
      </c>
      <c r="H12" s="20">
        <v>0.5</v>
      </c>
      <c r="I12" s="20">
        <v>0</v>
      </c>
      <c r="J12" s="20">
        <f>H12*$D$40+I12*$D$41</f>
        <v>42.5</v>
      </c>
    </row>
    <row r="13" ht="17" customHeight="1">
      <c r="A13" s="106">
        <v>42096</v>
      </c>
      <c r="B13" s="73">
        <v>1.416666666666667</v>
      </c>
      <c r="C13" s="20">
        <v>1</v>
      </c>
      <c r="D13" s="9"/>
      <c r="E13" t="s" s="10">
        <v>188</v>
      </c>
      <c r="F13" t="s" s="10">
        <v>865</v>
      </c>
      <c r="G13" t="s" s="10">
        <v>192</v>
      </c>
      <c r="H13" s="20">
        <v>1</v>
      </c>
      <c r="I13" s="20">
        <v>0</v>
      </c>
      <c r="J13" s="20">
        <f>H13*$D$40+I13*$D$41</f>
        <v>85</v>
      </c>
    </row>
    <row r="14" ht="17" customHeight="1">
      <c r="A14" s="106">
        <v>42103</v>
      </c>
      <c r="B14" s="73">
        <v>1.4375</v>
      </c>
      <c r="C14" s="20">
        <v>0.5</v>
      </c>
      <c r="D14" s="9"/>
      <c r="E14" t="s" s="10">
        <v>188</v>
      </c>
      <c r="F14" t="s" s="10">
        <v>866</v>
      </c>
      <c r="G14" t="s" s="10">
        <v>192</v>
      </c>
      <c r="H14" s="20">
        <v>0.5</v>
      </c>
      <c r="I14" s="20">
        <v>0</v>
      </c>
      <c r="J14" s="20">
        <f>H14*$D$40+I14*$D$41</f>
        <v>42.5</v>
      </c>
    </row>
    <row r="15" ht="17" customHeight="1">
      <c r="A15" s="106">
        <v>42104</v>
      </c>
      <c r="B15" s="73">
        <v>1.479166666666667</v>
      </c>
      <c r="C15" s="20">
        <v>0.5</v>
      </c>
      <c r="D15" s="9"/>
      <c r="E15" t="s" s="10">
        <v>188</v>
      </c>
      <c r="F15" t="s" s="10">
        <v>867</v>
      </c>
      <c r="G15" t="s" s="10">
        <v>192</v>
      </c>
      <c r="H15" s="20">
        <v>0.5</v>
      </c>
      <c r="I15" s="20">
        <v>0</v>
      </c>
      <c r="J15" s="20">
        <f>H15*$D$40+I15*$D$41</f>
        <v>42.5</v>
      </c>
    </row>
    <row r="16" ht="17" customHeight="1">
      <c r="A16" s="106">
        <v>42106</v>
      </c>
      <c r="B16" s="73">
        <v>1.583333333333333</v>
      </c>
      <c r="C16" s="20">
        <v>1</v>
      </c>
      <c r="D16" s="9"/>
      <c r="E16" t="s" s="10">
        <v>188</v>
      </c>
      <c r="F16" t="s" s="10">
        <v>868</v>
      </c>
      <c r="G16" t="s" s="10">
        <v>192</v>
      </c>
      <c r="H16" s="20">
        <v>1</v>
      </c>
      <c r="I16" s="20">
        <v>0</v>
      </c>
      <c r="J16" s="20">
        <f>H16*$D$40+I16*$D$41</f>
        <v>85</v>
      </c>
    </row>
    <row r="17" ht="17" customHeight="1">
      <c r="A17" s="106">
        <v>15</v>
      </c>
      <c r="B17" s="73">
        <v>1.416666666666667</v>
      </c>
      <c r="C17" s="20">
        <v>1</v>
      </c>
      <c r="D17" s="9"/>
      <c r="E17" t="s" s="10">
        <v>374</v>
      </c>
      <c r="F17" t="s" s="10">
        <v>869</v>
      </c>
      <c r="G17" t="s" s="10">
        <v>192</v>
      </c>
      <c r="H17" s="20">
        <v>2</v>
      </c>
      <c r="I17" s="20">
        <v>0</v>
      </c>
      <c r="J17" s="20">
        <f>H17*$D$40+I17*$D$41</f>
        <v>170</v>
      </c>
    </row>
    <row r="18" ht="17" customHeight="1">
      <c r="A18" s="106">
        <v>42114</v>
      </c>
      <c r="B18" s="73">
        <v>1.708333333333333</v>
      </c>
      <c r="C18" s="20">
        <v>4</v>
      </c>
      <c r="D18" s="9"/>
      <c r="E18" t="s" s="10">
        <v>188</v>
      </c>
      <c r="F18" t="s" s="10">
        <v>870</v>
      </c>
      <c r="G18" t="s" s="10">
        <v>192</v>
      </c>
      <c r="H18" s="20">
        <v>4</v>
      </c>
      <c r="I18" s="20">
        <v>0</v>
      </c>
      <c r="J18" s="20">
        <f>H18*$D$40+I18*$D$41</f>
        <v>340</v>
      </c>
    </row>
    <row r="19" ht="17" customHeight="1">
      <c r="A19" s="106">
        <v>42115</v>
      </c>
      <c r="B19" s="73">
        <v>1.708333333333333</v>
      </c>
      <c r="C19" s="20">
        <v>1</v>
      </c>
      <c r="D19" s="9"/>
      <c r="E19" t="s" s="10">
        <v>188</v>
      </c>
      <c r="F19" t="s" s="10">
        <v>871</v>
      </c>
      <c r="G19" t="s" s="10">
        <v>192</v>
      </c>
      <c r="H19" s="20">
        <v>1</v>
      </c>
      <c r="I19" s="20">
        <v>0</v>
      </c>
      <c r="J19" s="20">
        <f>H19*$D$40+I19*$D$41</f>
        <v>85</v>
      </c>
    </row>
    <row r="20" ht="17" customHeight="1">
      <c r="A20" s="106">
        <v>42121</v>
      </c>
      <c r="B20" s="73">
        <v>1.708333333333333</v>
      </c>
      <c r="C20" s="20">
        <v>1</v>
      </c>
      <c r="D20" s="9"/>
      <c r="E20" t="s" s="10">
        <v>188</v>
      </c>
      <c r="F20" t="s" s="10">
        <v>872</v>
      </c>
      <c r="G20" t="s" s="10">
        <v>192</v>
      </c>
      <c r="H20" s="20">
        <v>1</v>
      </c>
      <c r="I20" s="20">
        <v>0</v>
      </c>
      <c r="J20" s="20">
        <f>H20*$D$40+I20*$D$41</f>
        <v>85</v>
      </c>
    </row>
    <row r="21" ht="17" customHeight="1">
      <c r="A21" s="106">
        <v>42124</v>
      </c>
      <c r="B21" s="73">
        <v>1.354166666666667</v>
      </c>
      <c r="C21" s="20">
        <v>1</v>
      </c>
      <c r="D21" s="20">
        <v>1</v>
      </c>
      <c r="E21" t="s" s="10">
        <v>188</v>
      </c>
      <c r="F21" t="s" s="10">
        <v>873</v>
      </c>
      <c r="G21" t="s" s="10">
        <v>862</v>
      </c>
      <c r="H21" s="20">
        <v>2</v>
      </c>
      <c r="I21" s="20">
        <v>30</v>
      </c>
      <c r="J21" s="20">
        <f>H21*$D$40+I21*$D$41</f>
        <v>191</v>
      </c>
    </row>
    <row r="22" ht="17" customHeight="1">
      <c r="A22" s="106">
        <v>42105</v>
      </c>
      <c r="B22" s="73">
        <v>1.583333333333333</v>
      </c>
      <c r="C22" s="20">
        <v>2</v>
      </c>
      <c r="D22" s="20">
        <v>2</v>
      </c>
      <c r="E22" t="s" s="10">
        <v>374</v>
      </c>
      <c r="F22" t="s" s="10">
        <v>874</v>
      </c>
      <c r="G22" t="s" s="10">
        <v>862</v>
      </c>
      <c r="H22" s="20">
        <v>4</v>
      </c>
      <c r="I22" s="20">
        <v>30</v>
      </c>
      <c r="J22" s="20">
        <f>H22*$D$40+I22*$D$41</f>
        <v>361</v>
      </c>
    </row>
    <row r="23" ht="17" customHeight="1">
      <c r="A23" s="106">
        <v>42146</v>
      </c>
      <c r="B23" s="73">
        <v>1.666666666666667</v>
      </c>
      <c r="C23" s="20">
        <v>3</v>
      </c>
      <c r="D23" s="9"/>
      <c r="E23" t="s" s="10">
        <v>188</v>
      </c>
      <c r="F23" t="s" s="10">
        <v>875</v>
      </c>
      <c r="G23" t="s" s="10">
        <v>192</v>
      </c>
      <c r="H23" s="20">
        <v>3</v>
      </c>
      <c r="I23" s="20">
        <v>0</v>
      </c>
      <c r="J23" s="20">
        <f>H23*$D$40+I23*$D$41</f>
        <v>255</v>
      </c>
    </row>
    <row r="24" ht="17" customHeight="1">
      <c r="A24" s="106">
        <v>42146</v>
      </c>
      <c r="B24" s="73">
        <v>1.5</v>
      </c>
      <c r="C24" s="20">
        <v>1</v>
      </c>
      <c r="D24" s="9"/>
      <c r="E24" t="s" s="10">
        <v>188</v>
      </c>
      <c r="F24" t="s" s="10">
        <v>876</v>
      </c>
      <c r="G24" t="s" s="10">
        <v>192</v>
      </c>
      <c r="H24" s="20">
        <v>1</v>
      </c>
      <c r="I24" s="20">
        <v>0</v>
      </c>
      <c r="J24" s="20">
        <f>H24*$D$40+I24*$D$41</f>
        <v>85</v>
      </c>
    </row>
    <row r="25" ht="17" customHeight="1">
      <c r="A25" s="106">
        <v>42157</v>
      </c>
      <c r="B25" s="73">
        <v>1.666666666666667</v>
      </c>
      <c r="C25" s="20">
        <v>1</v>
      </c>
      <c r="D25" s="9"/>
      <c r="E25" t="s" s="10">
        <v>188</v>
      </c>
      <c r="F25" t="s" s="10">
        <v>877</v>
      </c>
      <c r="G25" t="s" s="10">
        <v>192</v>
      </c>
      <c r="H25" s="20">
        <v>1</v>
      </c>
      <c r="I25" s="20">
        <v>0</v>
      </c>
      <c r="J25" s="20">
        <f>H25*$D$40+I25*$D$41</f>
        <v>85</v>
      </c>
    </row>
    <row r="26" ht="17" customHeight="1">
      <c r="A26" s="106">
        <v>42173</v>
      </c>
      <c r="B26" s="73">
        <v>1.666666666666667</v>
      </c>
      <c r="C26" s="20">
        <v>1</v>
      </c>
      <c r="D26" s="9"/>
      <c r="E26" t="s" s="10">
        <v>188</v>
      </c>
      <c r="F26" t="s" s="10">
        <v>878</v>
      </c>
      <c r="G26" t="s" s="10">
        <v>192</v>
      </c>
      <c r="H26" s="20">
        <v>1</v>
      </c>
      <c r="I26" s="20">
        <v>0</v>
      </c>
      <c r="J26" s="20">
        <f>H26*$D$40+I26*$D$41</f>
        <v>85</v>
      </c>
    </row>
    <row r="27" ht="17" customHeight="1">
      <c r="A27" s="106">
        <v>42178</v>
      </c>
      <c r="B27" s="73">
        <v>1.583333333333333</v>
      </c>
      <c r="C27" s="20">
        <v>2</v>
      </c>
      <c r="D27" s="9"/>
      <c r="E27" t="s" s="10">
        <v>188</v>
      </c>
      <c r="F27" t="s" s="10">
        <v>879</v>
      </c>
      <c r="G27" t="s" s="10">
        <v>192</v>
      </c>
      <c r="H27" s="20">
        <v>2</v>
      </c>
      <c r="I27" s="20">
        <v>0</v>
      </c>
      <c r="J27" s="20">
        <f>H27*$D$40+I27*$D$41</f>
        <v>170</v>
      </c>
    </row>
    <row r="28" ht="17" customHeight="1">
      <c r="A28" s="106">
        <v>42230</v>
      </c>
      <c r="B28" s="73">
        <v>1.666666666666667</v>
      </c>
      <c r="C28" s="20">
        <v>2</v>
      </c>
      <c r="D28" s="9"/>
      <c r="E28" t="s" s="10">
        <v>188</v>
      </c>
      <c r="F28" t="s" s="10">
        <v>880</v>
      </c>
      <c r="G28" t="s" s="10">
        <v>192</v>
      </c>
      <c r="H28" s="20">
        <v>2</v>
      </c>
      <c r="I28" s="20">
        <v>0</v>
      </c>
      <c r="J28" s="20">
        <f>H28*$D$40+I28*$D$41</f>
        <v>170</v>
      </c>
    </row>
    <row r="29" ht="17" customHeight="1">
      <c r="A29" s="106">
        <v>42251</v>
      </c>
      <c r="B29" s="73">
        <v>1.625</v>
      </c>
      <c r="C29" s="20">
        <v>1</v>
      </c>
      <c r="D29" s="9"/>
      <c r="E29" t="s" s="10">
        <v>188</v>
      </c>
      <c r="F29" t="s" s="10">
        <v>881</v>
      </c>
      <c r="G29" t="s" s="10">
        <v>192</v>
      </c>
      <c r="H29" s="20">
        <v>1</v>
      </c>
      <c r="I29" s="20">
        <v>0</v>
      </c>
      <c r="J29" s="20">
        <f>H29*$D$40+I29*$D$41</f>
        <v>85</v>
      </c>
    </row>
    <row r="30" ht="17" customHeight="1">
      <c r="A30" s="106">
        <v>42251</v>
      </c>
      <c r="B30" s="73">
        <v>1.666666666666667</v>
      </c>
      <c r="C30" s="20">
        <v>1</v>
      </c>
      <c r="D30" s="9"/>
      <c r="E30" t="s" s="10">
        <v>188</v>
      </c>
      <c r="F30" t="s" s="10">
        <v>882</v>
      </c>
      <c r="G30" t="s" s="10">
        <v>192</v>
      </c>
      <c r="H30" s="20">
        <v>1</v>
      </c>
      <c r="I30" s="20">
        <v>0</v>
      </c>
      <c r="J30" s="20">
        <f>H30*$D$40+I30*$D$41</f>
        <v>85</v>
      </c>
    </row>
    <row r="31" ht="17" customHeight="1">
      <c r="A31" s="106">
        <v>42319</v>
      </c>
      <c r="B31" s="73">
        <v>1.416666666666667</v>
      </c>
      <c r="C31" s="20">
        <v>2</v>
      </c>
      <c r="D31" s="9"/>
      <c r="E31" t="s" s="10">
        <v>374</v>
      </c>
      <c r="F31" t="s" s="10">
        <v>883</v>
      </c>
      <c r="G31" t="s" s="10">
        <v>884</v>
      </c>
      <c r="H31" s="20">
        <v>4</v>
      </c>
      <c r="I31" s="20">
        <v>30</v>
      </c>
      <c r="J31" s="20">
        <f>H31*$D$40+I31*$D$41</f>
        <v>361</v>
      </c>
    </row>
    <row r="32" ht="17" customHeight="1">
      <c r="A32" s="106">
        <v>42321</v>
      </c>
      <c r="B32" s="73">
        <v>1.416666666666667</v>
      </c>
      <c r="C32" s="20">
        <v>1</v>
      </c>
      <c r="D32" s="9"/>
      <c r="E32" t="s" s="10">
        <v>188</v>
      </c>
      <c r="F32" t="s" s="10">
        <v>885</v>
      </c>
      <c r="G32" t="s" s="10">
        <v>192</v>
      </c>
      <c r="H32" s="20">
        <v>1</v>
      </c>
      <c r="I32" s="20">
        <v>0</v>
      </c>
      <c r="J32" s="20">
        <f>H32*$D$40+I32*$D$41</f>
        <v>85</v>
      </c>
    </row>
    <row r="33" ht="17" customHeight="1">
      <c r="A33" s="106">
        <v>42334</v>
      </c>
      <c r="B33" s="73">
        <v>1.666666666666667</v>
      </c>
      <c r="C33" s="20">
        <v>1</v>
      </c>
      <c r="D33" s="9"/>
      <c r="E33" t="s" s="10">
        <v>188</v>
      </c>
      <c r="F33" t="s" s="10">
        <v>886</v>
      </c>
      <c r="G33" t="s" s="10">
        <v>192</v>
      </c>
      <c r="H33" s="20">
        <v>1</v>
      </c>
      <c r="I33" s="20">
        <v>0</v>
      </c>
      <c r="J33" s="20">
        <f>H33*$D$40+I33*$D$41</f>
        <v>85</v>
      </c>
    </row>
    <row r="34" ht="17" customHeight="1">
      <c r="A34" s="106">
        <v>42344</v>
      </c>
      <c r="B34" s="73">
        <v>1.666666666666667</v>
      </c>
      <c r="C34" s="20">
        <v>3</v>
      </c>
      <c r="D34" s="9"/>
      <c r="E34" t="s" s="10">
        <v>188</v>
      </c>
      <c r="F34" t="s" s="10">
        <v>887</v>
      </c>
      <c r="G34" t="s" s="10">
        <v>192</v>
      </c>
      <c r="H34" s="20">
        <v>3</v>
      </c>
      <c r="I34" s="20">
        <v>0</v>
      </c>
      <c r="J34" s="20">
        <f>H34*$D$40+I34*$D$41</f>
        <v>255</v>
      </c>
    </row>
    <row r="35" ht="17" customHeight="1">
      <c r="A35" s="106">
        <v>42345</v>
      </c>
      <c r="B35" s="73">
        <v>1.791666666666667</v>
      </c>
      <c r="C35" s="20">
        <v>4</v>
      </c>
      <c r="D35" s="20">
        <v>2</v>
      </c>
      <c r="E35" t="s" s="10">
        <v>374</v>
      </c>
      <c r="F35" t="s" s="10">
        <v>888</v>
      </c>
      <c r="G35" t="s" s="10">
        <v>889</v>
      </c>
      <c r="H35" s="20">
        <v>6</v>
      </c>
      <c r="I35" s="20">
        <v>30</v>
      </c>
      <c r="J35" s="20">
        <f>H35*$D$40+I35*$D$41</f>
        <v>531</v>
      </c>
    </row>
    <row r="36" ht="17" customHeight="1">
      <c r="A36" s="106">
        <v>42347</v>
      </c>
      <c r="B36" s="73">
        <v>1.361111111111111</v>
      </c>
      <c r="C36" s="20">
        <v>1</v>
      </c>
      <c r="D36" s="20">
        <v>1</v>
      </c>
      <c r="E36" t="s" s="10">
        <v>188</v>
      </c>
      <c r="F36" t="s" s="10">
        <v>890</v>
      </c>
      <c r="G36" t="s" s="10">
        <v>862</v>
      </c>
      <c r="H36" s="20">
        <v>2</v>
      </c>
      <c r="I36" s="20">
        <v>30</v>
      </c>
      <c r="J36" s="20">
        <f>H36*$D$40+I36*$D$41</f>
        <v>191</v>
      </c>
    </row>
    <row r="37" ht="17" customHeight="1">
      <c r="A37" s="106"/>
      <c r="B37" s="9"/>
      <c r="C37" s="9"/>
      <c r="D37" s="9"/>
      <c r="E37" s="9"/>
      <c r="F37" s="9"/>
      <c r="G37" s="9"/>
      <c r="H37" s="9"/>
      <c r="I37" s="9"/>
      <c r="J37" s="20">
        <f>H37*$D$40+I37*$D$41</f>
        <v>0</v>
      </c>
    </row>
    <row r="38" ht="17" customHeight="1">
      <c r="A38" s="106"/>
      <c r="B38" s="9"/>
      <c r="C38" s="9"/>
      <c r="D38" s="9"/>
      <c r="E38" s="9"/>
      <c r="F38" t="s" s="12">
        <v>1207</v>
      </c>
      <c r="G38" s="23"/>
      <c r="H38" s="23"/>
      <c r="I38" s="23"/>
      <c r="J38" s="13">
        <f>SUM(J4:J37)</f>
        <v>4992</v>
      </c>
    </row>
    <row r="39" ht="17" customHeight="1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ht="17" customHeight="1">
      <c r="A40" t="s" s="10">
        <v>194</v>
      </c>
      <c r="B40" s="9"/>
      <c r="C40" s="9"/>
      <c r="D40" s="20">
        <v>85</v>
      </c>
      <c r="E40" s="9"/>
      <c r="F40" s="9"/>
      <c r="G40" s="9"/>
      <c r="H40" s="9"/>
      <c r="I40" s="9"/>
      <c r="J40" s="9"/>
    </row>
    <row r="41" ht="17" customHeight="1">
      <c r="A41" t="s" s="10">
        <v>1208</v>
      </c>
      <c r="B41" s="9"/>
      <c r="C41" s="9"/>
      <c r="D41" s="20">
        <v>0.7</v>
      </c>
      <c r="E41" s="9"/>
      <c r="F41" s="9"/>
      <c r="G41" s="9"/>
      <c r="H41" s="9"/>
      <c r="I41" s="9"/>
      <c r="J41" s="9"/>
    </row>
    <row r="42" ht="17" customHeight="1">
      <c r="A42" t="s" s="10">
        <v>1209</v>
      </c>
      <c r="B42" s="9"/>
      <c r="C42" s="9"/>
      <c r="D42" s="20">
        <v>0.5</v>
      </c>
      <c r="E42" s="9"/>
      <c r="F42" s="9"/>
      <c r="G42" s="9"/>
      <c r="H42" s="9"/>
      <c r="I42" s="9"/>
      <c r="J42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1.xml><?xml version="1.0" encoding="utf-8"?>
<worksheet xmlns:r="http://schemas.openxmlformats.org/officeDocument/2006/relationships" xmlns="http://schemas.openxmlformats.org/spreadsheetml/2006/main">
  <dimension ref="A1:J10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07" customWidth="1"/>
    <col min="2" max="2" width="6.5" style="107" customWidth="1"/>
    <col min="3" max="3" width="6.67188" style="107" customWidth="1"/>
    <col min="4" max="4" width="12.5" style="107" customWidth="1"/>
    <col min="5" max="5" width="15" style="107" customWidth="1"/>
    <col min="6" max="6" width="50.6719" style="107" customWidth="1"/>
    <col min="7" max="7" width="42.6719" style="107" customWidth="1"/>
    <col min="8" max="9" width="10.8516" style="107" customWidth="1"/>
    <col min="10" max="10" width="14.3516" style="107" customWidth="1"/>
    <col min="11" max="16384" width="10.8516" style="107" customWidth="1"/>
  </cols>
  <sheetData>
    <row r="1" ht="18" customHeight="1">
      <c r="A1" t="s" s="7">
        <v>822</v>
      </c>
      <c r="B1" s="8"/>
      <c r="C1" s="8"/>
      <c r="D1" s="9"/>
      <c r="E1" s="9"/>
      <c r="F1" s="9"/>
      <c r="G1" s="9"/>
      <c r="H1" s="9"/>
      <c r="I1" s="9"/>
      <c r="J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</row>
    <row r="4" ht="17" customHeight="1">
      <c r="A4" s="67">
        <v>42198</v>
      </c>
      <c r="B4" s="9"/>
      <c r="C4" s="9"/>
      <c r="D4" s="9"/>
      <c r="E4" t="s" s="10">
        <v>1211</v>
      </c>
      <c r="F4" t="s" s="10">
        <v>1212</v>
      </c>
      <c r="G4" t="s" s="10">
        <v>160</v>
      </c>
      <c r="H4" s="9"/>
      <c r="I4" s="9"/>
      <c r="J4" s="20">
        <v>210.6</v>
      </c>
    </row>
    <row r="5" ht="17" customHeight="1">
      <c r="A5" s="67">
        <v>42230</v>
      </c>
      <c r="B5" s="9"/>
      <c r="C5" s="9"/>
      <c r="D5" s="9"/>
      <c r="E5" t="s" s="10">
        <v>487</v>
      </c>
      <c r="F5" t="s" s="10">
        <v>1213</v>
      </c>
      <c r="G5" t="s" s="10">
        <v>160</v>
      </c>
      <c r="H5" s="9"/>
      <c r="I5" s="9"/>
      <c r="J5" s="20">
        <v>100</v>
      </c>
    </row>
    <row r="6" ht="17" customHeight="1">
      <c r="A6" s="67">
        <v>42345</v>
      </c>
      <c r="B6" s="9"/>
      <c r="C6" s="9"/>
      <c r="D6" s="9"/>
      <c r="E6" t="s" s="10">
        <v>374</v>
      </c>
      <c r="F6" t="s" s="10">
        <v>1214</v>
      </c>
      <c r="G6" t="s" s="10">
        <v>1215</v>
      </c>
      <c r="H6" s="9"/>
      <c r="I6" s="9"/>
      <c r="J6" s="20">
        <v>594.1</v>
      </c>
    </row>
    <row r="7" ht="17" customHeight="1">
      <c r="A7" s="67">
        <v>42348</v>
      </c>
      <c r="B7" s="9"/>
      <c r="C7" s="9"/>
      <c r="D7" s="9"/>
      <c r="E7" t="s" s="10">
        <v>374</v>
      </c>
      <c r="F7" t="s" s="10">
        <v>701</v>
      </c>
      <c r="G7" t="s" s="10">
        <v>160</v>
      </c>
      <c r="H7" s="9"/>
      <c r="I7" s="9"/>
      <c r="J7" s="20">
        <v>871.5</v>
      </c>
    </row>
    <row r="8" ht="17" customHeight="1">
      <c r="A8" s="67"/>
      <c r="B8" s="9"/>
      <c r="C8" s="9"/>
      <c r="D8" s="9"/>
      <c r="E8" s="9"/>
      <c r="F8" s="9"/>
      <c r="G8" s="9"/>
      <c r="H8" s="9"/>
      <c r="I8" s="9"/>
      <c r="J8" s="9"/>
    </row>
    <row r="9" ht="17" customHeight="1">
      <c r="A9" t="s" s="12">
        <v>1216</v>
      </c>
      <c r="B9" s="23"/>
      <c r="C9" s="23"/>
      <c r="D9" s="23"/>
      <c r="E9" s="23"/>
      <c r="F9" s="23"/>
      <c r="G9" s="23"/>
      <c r="H9" s="23"/>
      <c r="I9" s="23"/>
      <c r="J9" s="13">
        <f>SUM(J4:J7)</f>
        <v>1776.2</v>
      </c>
    </row>
    <row r="10" ht="17" customHeight="1">
      <c r="A10" s="9"/>
      <c r="B10" s="9"/>
      <c r="C10" s="9"/>
      <c r="D10" s="9"/>
      <c r="E10" s="9"/>
      <c r="F10" s="9"/>
      <c r="G10" s="9"/>
      <c r="H10" s="9"/>
      <c r="I10" s="9"/>
      <c r="J10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2.xml><?xml version="1.0" encoding="utf-8"?>
<worksheet xmlns:r="http://schemas.openxmlformats.org/officeDocument/2006/relationships" xmlns="http://schemas.openxmlformats.org/spreadsheetml/2006/main">
  <dimension ref="A1:J9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08" customWidth="1"/>
    <col min="2" max="2" width="6.5" style="108" customWidth="1"/>
    <col min="3" max="3" width="6.67188" style="108" customWidth="1"/>
    <col min="4" max="4" width="12.5" style="108" customWidth="1"/>
    <col min="5" max="5" width="15" style="108" customWidth="1"/>
    <col min="6" max="6" width="50.6719" style="108" customWidth="1"/>
    <col min="7" max="7" width="42.6719" style="108" customWidth="1"/>
    <col min="8" max="9" width="10.8516" style="108" customWidth="1"/>
    <col min="10" max="10" width="14.3516" style="108" customWidth="1"/>
    <col min="11" max="16384" width="10.8516" style="108" customWidth="1"/>
  </cols>
  <sheetData>
    <row r="1" ht="18" customHeight="1">
      <c r="A1" t="s" s="7">
        <v>822</v>
      </c>
      <c r="B1" s="8"/>
      <c r="C1" s="8"/>
      <c r="D1" s="9"/>
      <c r="E1" s="9"/>
      <c r="F1" s="9"/>
      <c r="G1" s="9"/>
      <c r="H1" s="9"/>
      <c r="I1" s="9"/>
      <c r="J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</row>
    <row r="4" ht="17" customHeight="1">
      <c r="A4" s="67">
        <v>42369</v>
      </c>
      <c r="B4" s="9"/>
      <c r="C4" s="9"/>
      <c r="D4" s="9"/>
      <c r="E4" s="20">
        <v>0</v>
      </c>
      <c r="F4" s="20">
        <v>0</v>
      </c>
      <c r="G4" s="9"/>
      <c r="H4" s="9"/>
      <c r="I4" s="9"/>
      <c r="J4" s="20">
        <v>0</v>
      </c>
    </row>
    <row r="5" ht="17" customHeight="1">
      <c r="A5" s="67">
        <v>42369</v>
      </c>
      <c r="B5" s="9"/>
      <c r="C5" s="9"/>
      <c r="D5" s="9"/>
      <c r="E5" s="20">
        <v>0</v>
      </c>
      <c r="F5" s="20">
        <v>0</v>
      </c>
      <c r="G5" s="20">
        <v>0</v>
      </c>
      <c r="H5" s="9"/>
      <c r="I5" s="9"/>
      <c r="J5" s="20">
        <v>0</v>
      </c>
    </row>
    <row r="6" ht="17" customHeight="1">
      <c r="A6" s="67"/>
      <c r="B6" s="9"/>
      <c r="C6" s="9"/>
      <c r="D6" s="9"/>
      <c r="E6" s="9"/>
      <c r="F6" s="9"/>
      <c r="G6" s="9"/>
      <c r="H6" s="9"/>
      <c r="I6" s="9"/>
      <c r="J6" s="9"/>
    </row>
    <row r="7" ht="17" customHeight="1">
      <c r="A7" s="9"/>
      <c r="B7" s="9"/>
      <c r="C7" s="9"/>
      <c r="D7" s="9"/>
      <c r="E7" s="9"/>
      <c r="F7" s="9"/>
      <c r="G7" s="9"/>
      <c r="H7" s="9"/>
      <c r="I7" s="9"/>
      <c r="J7" s="9"/>
    </row>
    <row r="8" ht="17" customHeight="1">
      <c r="A8" t="s" s="12">
        <v>1216</v>
      </c>
      <c r="B8" s="23"/>
      <c r="C8" s="23"/>
      <c r="D8" s="23"/>
      <c r="E8" s="23"/>
      <c r="F8" s="23"/>
      <c r="G8" s="23"/>
      <c r="H8" s="23"/>
      <c r="I8" s="23"/>
      <c r="J8" s="24">
        <f>SUM(J4:J6)</f>
        <v>0</v>
      </c>
    </row>
    <row r="9" ht="17" customHeight="1">
      <c r="A9" s="9"/>
      <c r="B9" s="9"/>
      <c r="C9" s="9"/>
      <c r="D9" s="9"/>
      <c r="E9" s="9"/>
      <c r="F9" s="9"/>
      <c r="G9" s="9"/>
      <c r="H9" s="9"/>
      <c r="I9" s="9"/>
      <c r="J9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3.xml><?xml version="1.0" encoding="utf-8"?>
<worksheet xmlns:r="http://schemas.openxmlformats.org/officeDocument/2006/relationships" xmlns="http://schemas.openxmlformats.org/spreadsheetml/2006/main">
  <dimension ref="A1:J12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09" customWidth="1"/>
    <col min="2" max="2" width="6.5" style="109" customWidth="1"/>
    <col min="3" max="3" width="6.17188" style="109" customWidth="1"/>
    <col min="4" max="5" width="12.5" style="109" customWidth="1"/>
    <col min="6" max="6" width="51.1719" style="109" customWidth="1"/>
    <col min="7" max="7" width="42.6719" style="109" customWidth="1"/>
    <col min="8" max="9" width="10.8516" style="109" customWidth="1"/>
    <col min="10" max="10" width="14.3516" style="109" customWidth="1"/>
    <col min="11" max="16384" width="10.8516" style="109" customWidth="1"/>
  </cols>
  <sheetData>
    <row r="1" ht="18" customHeight="1">
      <c r="A1" t="s" s="7">
        <v>1205</v>
      </c>
      <c r="B1" s="8"/>
      <c r="C1" s="8"/>
      <c r="D1" s="9"/>
      <c r="E1" s="9"/>
      <c r="F1" s="9"/>
      <c r="G1" s="9"/>
      <c r="H1" s="9"/>
      <c r="I1" s="9"/>
      <c r="J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t="s" s="12">
        <v>1206</v>
      </c>
      <c r="J3" t="s" s="12">
        <v>59</v>
      </c>
    </row>
    <row r="4" ht="17" customHeight="1">
      <c r="A4" s="67">
        <v>41957</v>
      </c>
      <c r="B4" s="73">
        <v>1.666666666666667</v>
      </c>
      <c r="C4" s="20">
        <v>1</v>
      </c>
      <c r="D4" s="9"/>
      <c r="E4" t="s" s="10">
        <v>188</v>
      </c>
      <c r="F4" t="s" s="10">
        <v>1219</v>
      </c>
      <c r="G4" t="s" s="10">
        <v>192</v>
      </c>
      <c r="H4" s="20">
        <v>2</v>
      </c>
      <c r="I4" s="9"/>
      <c r="J4" s="20">
        <f>H4*$D$11+I4*$D$12</f>
        <v>170</v>
      </c>
    </row>
    <row r="5" ht="17" customHeight="1">
      <c r="A5" s="67"/>
      <c r="B5" s="9"/>
      <c r="C5" s="9"/>
      <c r="D5" s="9"/>
      <c r="E5" s="9"/>
      <c r="F5" s="9"/>
      <c r="G5" s="9"/>
      <c r="H5" s="9"/>
      <c r="I5" s="9"/>
      <c r="J5" s="9"/>
    </row>
    <row r="6" ht="17" customHeight="1">
      <c r="A6" s="67"/>
      <c r="B6" s="9"/>
      <c r="C6" s="9"/>
      <c r="D6" s="9"/>
      <c r="E6" s="9"/>
      <c r="F6" t="s" s="12">
        <v>1220</v>
      </c>
      <c r="G6" s="23"/>
      <c r="H6" s="23"/>
      <c r="I6" s="23"/>
      <c r="J6" s="24">
        <f>SUM(J4:J5)</f>
        <v>170</v>
      </c>
    </row>
    <row r="7" ht="17" customHeight="1">
      <c r="A7" s="67"/>
      <c r="B7" s="9"/>
      <c r="C7" s="9"/>
      <c r="D7" s="9"/>
      <c r="E7" s="9"/>
      <c r="F7" s="9"/>
      <c r="G7" s="9"/>
      <c r="H7" s="9"/>
      <c r="I7" s="9"/>
      <c r="J7" s="9"/>
    </row>
    <row r="8" ht="17" customHeight="1">
      <c r="A8" s="9"/>
      <c r="B8" s="9"/>
      <c r="C8" s="9"/>
      <c r="D8" s="9"/>
      <c r="E8" s="9"/>
      <c r="F8" s="9"/>
      <c r="G8" s="9"/>
      <c r="H8" s="9"/>
      <c r="I8" s="9"/>
      <c r="J8" s="9"/>
    </row>
    <row r="9" ht="17" customHeight="1">
      <c r="A9" s="9"/>
      <c r="B9" s="9"/>
      <c r="C9" s="9"/>
      <c r="D9" s="9"/>
      <c r="E9" s="9"/>
      <c r="F9" s="9"/>
      <c r="G9" s="9"/>
      <c r="H9" s="9"/>
      <c r="I9" s="9"/>
      <c r="J9" s="9"/>
    </row>
    <row r="10" ht="17" customHeight="1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ht="17" customHeight="1">
      <c r="A11" t="s" s="10">
        <v>194</v>
      </c>
      <c r="B11" s="9"/>
      <c r="C11" s="9"/>
      <c r="D11" s="20">
        <v>85</v>
      </c>
      <c r="E11" s="9"/>
      <c r="F11" s="9"/>
      <c r="G11" s="9"/>
      <c r="H11" s="9"/>
      <c r="I11" s="9"/>
      <c r="J11" s="9"/>
    </row>
    <row r="12" ht="17" customHeight="1">
      <c r="A12" t="s" s="10">
        <v>1208</v>
      </c>
      <c r="B12" s="9"/>
      <c r="C12" s="9"/>
      <c r="D12" s="20">
        <v>0.7</v>
      </c>
      <c r="E12" s="9"/>
      <c r="F12" s="9"/>
      <c r="G12" s="9"/>
      <c r="H12" s="9"/>
      <c r="I12" s="9"/>
      <c r="J12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4.xml><?xml version="1.0" encoding="utf-8"?>
<worksheet xmlns:r="http://schemas.openxmlformats.org/officeDocument/2006/relationships" xmlns="http://schemas.openxmlformats.org/spreadsheetml/2006/main">
  <dimension ref="A1:H10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10" customWidth="1"/>
    <col min="2" max="2" width="6.5" style="110" customWidth="1"/>
    <col min="3" max="3" width="6.67188" style="110" customWidth="1"/>
    <col min="4" max="4" width="12.5" style="110" customWidth="1"/>
    <col min="5" max="5" width="15" style="110" customWidth="1"/>
    <col min="6" max="6" width="50.6719" style="110" customWidth="1"/>
    <col min="7" max="7" width="42.6719" style="110" customWidth="1"/>
    <col min="8" max="8" width="14.3516" style="110" customWidth="1"/>
    <col min="9" max="16384" width="10.8516" style="110" customWidth="1"/>
  </cols>
  <sheetData>
    <row r="1" ht="18" customHeight="1">
      <c r="A1" t="s" s="7">
        <v>822</v>
      </c>
      <c r="B1" s="8"/>
      <c r="C1" s="8"/>
      <c r="D1" s="9"/>
      <c r="E1" s="9"/>
      <c r="F1" s="9"/>
      <c r="G1" s="9"/>
      <c r="H1" s="9"/>
    </row>
    <row r="2" ht="17" customHeight="1">
      <c r="A2" s="9"/>
      <c r="B2" s="9"/>
      <c r="C2" s="9"/>
      <c r="D2" s="9"/>
      <c r="E2" s="9"/>
      <c r="F2" s="9"/>
      <c r="G2" s="9"/>
      <c r="H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59</v>
      </c>
    </row>
    <row r="4" ht="17" customHeight="1">
      <c r="A4" s="106">
        <v>41772</v>
      </c>
      <c r="B4" s="9"/>
      <c r="C4" s="9"/>
      <c r="D4" s="9"/>
      <c r="E4" t="s" s="10">
        <v>1222</v>
      </c>
      <c r="F4" t="s" s="10">
        <v>1223</v>
      </c>
      <c r="G4" t="s" s="10">
        <v>160</v>
      </c>
      <c r="H4" s="20">
        <v>574</v>
      </c>
    </row>
    <row r="5" ht="17" customHeight="1">
      <c r="A5" s="106"/>
      <c r="B5" s="9"/>
      <c r="C5" s="9"/>
      <c r="D5" s="9"/>
      <c r="E5" s="9"/>
      <c r="F5" s="9"/>
      <c r="G5" s="9"/>
      <c r="H5" s="9"/>
    </row>
    <row r="6" ht="17" customHeight="1">
      <c r="A6" t="s" s="12">
        <v>1224</v>
      </c>
      <c r="B6" s="23"/>
      <c r="C6" s="23"/>
      <c r="D6" s="23"/>
      <c r="E6" s="23"/>
      <c r="F6" s="23"/>
      <c r="G6" s="23"/>
      <c r="H6" s="24">
        <f>SUM(H4:H5)</f>
        <v>574</v>
      </c>
    </row>
    <row r="7" ht="17" customHeight="1">
      <c r="A7" s="9"/>
      <c r="B7" s="9"/>
      <c r="C7" s="9"/>
      <c r="D7" s="9"/>
      <c r="E7" s="9"/>
      <c r="F7" s="9"/>
      <c r="G7" s="9"/>
      <c r="H7" s="9"/>
    </row>
    <row r="8" ht="17" customHeight="1">
      <c r="A8" s="9"/>
      <c r="B8" s="9"/>
      <c r="C8" s="9"/>
      <c r="D8" s="9"/>
      <c r="E8" s="9"/>
      <c r="F8" s="9"/>
      <c r="G8" s="9"/>
      <c r="H8" s="9"/>
    </row>
    <row r="9" ht="17" customHeight="1">
      <c r="A9" s="9"/>
      <c r="B9" s="9"/>
      <c r="C9" s="9"/>
      <c r="D9" s="9"/>
      <c r="E9" s="9"/>
      <c r="F9" s="9"/>
      <c r="G9" s="9"/>
      <c r="H9" s="9"/>
    </row>
    <row r="10" ht="17" customHeight="1">
      <c r="A10" s="9"/>
      <c r="B10" s="9"/>
      <c r="C10" s="9"/>
      <c r="D10" s="9"/>
      <c r="E10" s="9"/>
      <c r="F10" s="9"/>
      <c r="G10" s="9"/>
      <c r="H10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5.xml><?xml version="1.0" encoding="utf-8"?>
<worksheet xmlns:r="http://schemas.openxmlformats.org/officeDocument/2006/relationships" xmlns="http://schemas.openxmlformats.org/spreadsheetml/2006/main">
  <dimension ref="A1:J9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11" customWidth="1"/>
    <col min="2" max="2" width="6.5" style="111" customWidth="1"/>
    <col min="3" max="3" width="6.67188" style="111" customWidth="1"/>
    <col min="4" max="4" width="12.5" style="111" customWidth="1"/>
    <col min="5" max="5" width="15" style="111" customWidth="1"/>
    <col min="6" max="6" width="50.6719" style="111" customWidth="1"/>
    <col min="7" max="7" width="42.6719" style="111" customWidth="1"/>
    <col min="8" max="9" width="10.8516" style="111" customWidth="1"/>
    <col min="10" max="10" width="14.3516" style="111" customWidth="1"/>
    <col min="11" max="16384" width="10.8516" style="111" customWidth="1"/>
  </cols>
  <sheetData>
    <row r="1" ht="18" customHeight="1">
      <c r="A1" t="s" s="7">
        <v>822</v>
      </c>
      <c r="B1" s="8"/>
      <c r="C1" s="8"/>
      <c r="D1" s="9"/>
      <c r="E1" s="9"/>
      <c r="F1" s="9"/>
      <c r="G1" s="9"/>
      <c r="H1" s="9"/>
      <c r="I1" s="9"/>
      <c r="J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</row>
    <row r="4" ht="17" customHeight="1">
      <c r="A4" s="67">
        <v>41736</v>
      </c>
      <c r="B4" s="9"/>
      <c r="C4" s="9"/>
      <c r="D4" s="9"/>
      <c r="E4" t="s" s="10">
        <v>1226</v>
      </c>
      <c r="F4" t="s" s="10">
        <v>1227</v>
      </c>
      <c r="G4" s="9"/>
      <c r="H4" s="9"/>
      <c r="I4" s="9"/>
      <c r="J4" s="20">
        <v>1224</v>
      </c>
    </row>
    <row r="5" ht="17" customHeight="1">
      <c r="A5" s="67"/>
      <c r="B5" s="9"/>
      <c r="C5" s="9"/>
      <c r="D5" s="9"/>
      <c r="E5" s="9"/>
      <c r="F5" s="9"/>
      <c r="G5" s="9"/>
      <c r="H5" s="9"/>
      <c r="I5" s="9"/>
      <c r="J5" s="9"/>
    </row>
    <row r="6" ht="17" customHeight="1">
      <c r="A6" s="67"/>
      <c r="B6" s="9"/>
      <c r="C6" s="9"/>
      <c r="D6" s="9"/>
      <c r="E6" s="9"/>
      <c r="F6" s="9"/>
      <c r="G6" s="9"/>
      <c r="H6" s="9"/>
      <c r="I6" s="9"/>
      <c r="J6" s="9"/>
    </row>
    <row r="7" ht="17" customHeight="1">
      <c r="A7" t="s" s="12">
        <v>1224</v>
      </c>
      <c r="B7" s="23"/>
      <c r="C7" s="23"/>
      <c r="D7" s="23"/>
      <c r="E7" s="23"/>
      <c r="F7" s="23"/>
      <c r="G7" s="23"/>
      <c r="H7" s="23"/>
      <c r="I7" s="23"/>
      <c r="J7" s="24">
        <f>SUM(J4:J5)</f>
        <v>1224</v>
      </c>
    </row>
    <row r="8" ht="17" customHeight="1">
      <c r="A8" s="9"/>
      <c r="B8" s="9"/>
      <c r="C8" s="9"/>
      <c r="D8" s="9"/>
      <c r="E8" s="9"/>
      <c r="F8" s="9"/>
      <c r="G8" s="9"/>
      <c r="H8" s="9"/>
      <c r="I8" s="9"/>
      <c r="J8" s="9"/>
    </row>
    <row r="9" ht="17" customHeight="1">
      <c r="A9" s="9"/>
      <c r="B9" s="9"/>
      <c r="C9" s="9"/>
      <c r="D9" s="9"/>
      <c r="E9" s="9"/>
      <c r="F9" s="9"/>
      <c r="G9" s="9"/>
      <c r="H9" s="9"/>
      <c r="I9" s="9"/>
      <c r="J9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6.xml><?xml version="1.0" encoding="utf-8"?>
<worksheet xmlns:r="http://schemas.openxmlformats.org/officeDocument/2006/relationships" xmlns="http://schemas.openxmlformats.org/spreadsheetml/2006/main">
  <dimension ref="A1:J42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12" customWidth="1"/>
    <col min="2" max="2" width="6.5" style="112" customWidth="1"/>
    <col min="3" max="3" width="6.17188" style="112" customWidth="1"/>
    <col min="4" max="5" width="12.5" style="112" customWidth="1"/>
    <col min="6" max="6" width="51.1719" style="112" customWidth="1"/>
    <col min="7" max="7" width="42.6719" style="112" customWidth="1"/>
    <col min="8" max="9" width="10.8516" style="112" customWidth="1"/>
    <col min="10" max="10" width="14.3516" style="112" customWidth="1"/>
    <col min="11" max="16384" width="10.8516" style="112" customWidth="1"/>
  </cols>
  <sheetData>
    <row r="1" ht="18" customHeight="1">
      <c r="A1" t="s" s="7">
        <v>1205</v>
      </c>
      <c r="B1" s="8"/>
      <c r="C1" s="8"/>
      <c r="D1" s="9"/>
      <c r="E1" s="9"/>
      <c r="F1" s="9"/>
      <c r="G1" s="9"/>
      <c r="H1" s="9"/>
      <c r="I1" s="9"/>
      <c r="J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t="s" s="12">
        <v>1206</v>
      </c>
      <c r="J3" t="s" s="12">
        <v>59</v>
      </c>
    </row>
    <row r="4" ht="17" customHeight="1">
      <c r="A4" s="67">
        <v>41282</v>
      </c>
      <c r="B4" s="73">
        <v>1.625</v>
      </c>
      <c r="C4" s="20">
        <v>1</v>
      </c>
      <c r="D4" s="20">
        <v>1</v>
      </c>
      <c r="E4" t="s" s="10">
        <v>1229</v>
      </c>
      <c r="F4" t="s" s="10">
        <v>1230</v>
      </c>
      <c r="G4" t="s" s="10">
        <v>884</v>
      </c>
      <c r="H4" s="20">
        <v>4</v>
      </c>
      <c r="I4" s="20">
        <v>30</v>
      </c>
      <c r="J4" s="20">
        <f>H4*$D$41+I4*$D$42</f>
        <v>361</v>
      </c>
    </row>
    <row r="5" ht="17" customHeight="1">
      <c r="A5" s="67">
        <v>41306</v>
      </c>
      <c r="B5" s="73">
        <v>1.625</v>
      </c>
      <c r="C5" s="20">
        <v>6</v>
      </c>
      <c r="D5" s="9"/>
      <c r="E5" t="s" s="10">
        <v>188</v>
      </c>
      <c r="F5" t="s" s="10">
        <v>1231</v>
      </c>
      <c r="G5" t="s" s="10">
        <v>192</v>
      </c>
      <c r="H5" s="20">
        <v>6</v>
      </c>
      <c r="I5" s="20">
        <v>0</v>
      </c>
      <c r="J5" s="20">
        <f>H5*$D$41+I5*$D$42</f>
        <v>510</v>
      </c>
    </row>
    <row r="6" ht="17" customHeight="1">
      <c r="A6" s="67">
        <v>41319</v>
      </c>
      <c r="B6" s="73">
        <v>1.645833333333333</v>
      </c>
      <c r="C6" s="20">
        <v>1</v>
      </c>
      <c r="D6" s="20">
        <v>1.5</v>
      </c>
      <c r="E6" t="s" s="10">
        <v>487</v>
      </c>
      <c r="F6" t="s" s="10">
        <v>1232</v>
      </c>
      <c r="G6" t="s" s="10">
        <v>1233</v>
      </c>
      <c r="H6" s="20">
        <v>2.5</v>
      </c>
      <c r="I6" s="20">
        <v>60</v>
      </c>
      <c r="J6" s="20">
        <f>H6*$D$41+I6*$D$42</f>
        <v>254.5</v>
      </c>
    </row>
    <row r="7" ht="17" customHeight="1">
      <c r="A7" s="67">
        <v>41340</v>
      </c>
      <c r="B7" s="73">
        <v>1.666666666666667</v>
      </c>
      <c r="C7" s="20">
        <v>1.5</v>
      </c>
      <c r="D7" s="20">
        <v>1</v>
      </c>
      <c r="E7" t="s" s="10">
        <v>1229</v>
      </c>
      <c r="F7" t="s" s="10">
        <v>1234</v>
      </c>
      <c r="G7" t="s" s="10">
        <v>1235</v>
      </c>
      <c r="H7" s="20">
        <v>5</v>
      </c>
      <c r="I7" s="20">
        <v>0</v>
      </c>
      <c r="J7" s="20">
        <f>H7*'Aufwände 2012'!$D$47+I7*'Aufwände 2012'!$D$48</f>
        <v>425</v>
      </c>
    </row>
    <row r="8" ht="17" customHeight="1">
      <c r="A8" s="67">
        <v>41344</v>
      </c>
      <c r="B8" s="73">
        <v>1.677083333333333</v>
      </c>
      <c r="C8" s="20">
        <v>0.25</v>
      </c>
      <c r="D8" s="20">
        <v>1</v>
      </c>
      <c r="E8" t="s" s="10">
        <v>1229</v>
      </c>
      <c r="F8" t="s" s="10">
        <v>1236</v>
      </c>
      <c r="G8" t="s" s="10">
        <v>160</v>
      </c>
      <c r="H8" s="20">
        <v>2.5</v>
      </c>
      <c r="I8" s="20">
        <v>30</v>
      </c>
      <c r="J8" s="20">
        <f>H8*'Aufwände 2012'!$D$47+I8*'Aufwände 2012'!$D$48</f>
        <v>233.5</v>
      </c>
    </row>
    <row r="9" ht="17" customHeight="1">
      <c r="A9" s="67">
        <v>41365</v>
      </c>
      <c r="B9" s="73">
        <v>1.416666666666667</v>
      </c>
      <c r="C9" s="20">
        <v>2</v>
      </c>
      <c r="D9" s="20">
        <v>2</v>
      </c>
      <c r="E9" t="s" s="10">
        <v>1229</v>
      </c>
      <c r="F9" t="s" s="10">
        <v>1234</v>
      </c>
      <c r="G9" t="s" s="10">
        <v>1237</v>
      </c>
      <c r="H9" s="20">
        <v>8</v>
      </c>
      <c r="I9" s="20">
        <v>80</v>
      </c>
      <c r="J9" s="20">
        <f>H9*$D$41+I9*$D$42</f>
        <v>736</v>
      </c>
    </row>
    <row r="10" ht="17" customHeight="1">
      <c r="A10" s="67">
        <v>41405</v>
      </c>
      <c r="B10" s="73">
        <v>1.666666666666667</v>
      </c>
      <c r="C10" s="20">
        <v>1</v>
      </c>
      <c r="D10" s="20">
        <v>2</v>
      </c>
      <c r="E10" t="s" s="10">
        <v>188</v>
      </c>
      <c r="F10" t="s" s="10">
        <v>1238</v>
      </c>
      <c r="G10" t="s" s="10">
        <v>862</v>
      </c>
      <c r="H10" s="20">
        <v>5</v>
      </c>
      <c r="I10" s="20">
        <v>60</v>
      </c>
      <c r="J10" s="20">
        <f>H10*$D$41+I10*$D$42</f>
        <v>467</v>
      </c>
    </row>
    <row r="11" ht="17" customHeight="1">
      <c r="A11" s="67">
        <v>41405</v>
      </c>
      <c r="B11" s="73">
        <v>1.666666666666667</v>
      </c>
      <c r="C11" s="20">
        <v>3</v>
      </c>
      <c r="D11" s="20">
        <v>1</v>
      </c>
      <c r="E11" t="s" s="10">
        <v>487</v>
      </c>
      <c r="F11" t="s" s="10">
        <v>1239</v>
      </c>
      <c r="G11" t="s" s="10">
        <v>862</v>
      </c>
      <c r="H11" s="20">
        <v>4</v>
      </c>
      <c r="I11" s="20">
        <v>30</v>
      </c>
      <c r="J11" s="20">
        <f>H11*$D$41+I11*$D$42</f>
        <v>361</v>
      </c>
    </row>
    <row r="12" ht="17" customHeight="1">
      <c r="A12" s="67">
        <v>41409</v>
      </c>
      <c r="B12" s="73">
        <v>1.5625</v>
      </c>
      <c r="C12" s="20">
        <v>1</v>
      </c>
      <c r="D12" s="20">
        <v>1</v>
      </c>
      <c r="E12" t="s" s="10">
        <v>1229</v>
      </c>
      <c r="F12" t="s" s="10">
        <v>1230</v>
      </c>
      <c r="G12" t="s" s="10">
        <v>884</v>
      </c>
      <c r="H12" s="20">
        <v>4</v>
      </c>
      <c r="I12" s="20">
        <v>30</v>
      </c>
      <c r="J12" s="20">
        <f>H12*$D$41+I12*$D$42</f>
        <v>361</v>
      </c>
    </row>
    <row r="13" ht="17" customHeight="1">
      <c r="A13" s="67">
        <v>41425</v>
      </c>
      <c r="B13" s="73"/>
      <c r="C13" s="20">
        <v>2</v>
      </c>
      <c r="D13" s="9"/>
      <c r="E13" t="s" s="10">
        <v>188</v>
      </c>
      <c r="F13" t="s" s="10">
        <v>1240</v>
      </c>
      <c r="G13" t="s" s="10">
        <v>192</v>
      </c>
      <c r="H13" s="20">
        <v>2</v>
      </c>
      <c r="I13" s="20">
        <v>0</v>
      </c>
      <c r="J13" s="20">
        <f>H13*$D$41+I13*$D$42</f>
        <v>170</v>
      </c>
    </row>
    <row r="14" ht="17" customHeight="1">
      <c r="A14" s="67">
        <v>41436</v>
      </c>
      <c r="B14" s="73">
        <v>1.583333333333333</v>
      </c>
      <c r="C14" s="20">
        <v>1</v>
      </c>
      <c r="D14" s="20">
        <v>1</v>
      </c>
      <c r="E14" t="s" s="10">
        <v>1229</v>
      </c>
      <c r="F14" t="s" s="10">
        <v>1241</v>
      </c>
      <c r="G14" t="s" s="10">
        <v>862</v>
      </c>
      <c r="H14" s="20">
        <v>4</v>
      </c>
      <c r="I14" s="20">
        <v>30</v>
      </c>
      <c r="J14" s="20">
        <f>H14*$D$41+I14*$D$42</f>
        <v>361</v>
      </c>
    </row>
    <row r="15" ht="17" customHeight="1">
      <c r="A15" s="67">
        <v>41486</v>
      </c>
      <c r="B15" s="73"/>
      <c r="C15" s="20">
        <v>2</v>
      </c>
      <c r="D15" s="9"/>
      <c r="E15" t="s" s="10">
        <v>188</v>
      </c>
      <c r="F15" t="s" s="10">
        <v>1242</v>
      </c>
      <c r="G15" t="s" s="10">
        <v>192</v>
      </c>
      <c r="H15" s="20">
        <v>2</v>
      </c>
      <c r="I15" s="20">
        <v>0</v>
      </c>
      <c r="J15" s="20">
        <f>H15*$D$41+I15*$D$42</f>
        <v>170</v>
      </c>
    </row>
    <row r="16" ht="17" customHeight="1">
      <c r="A16" s="67">
        <v>41487</v>
      </c>
      <c r="B16" s="73">
        <v>1.458333333333333</v>
      </c>
      <c r="C16" s="20">
        <v>2</v>
      </c>
      <c r="D16" s="20">
        <v>2</v>
      </c>
      <c r="E16" t="s" s="10">
        <v>1229</v>
      </c>
      <c r="F16" t="s" s="10">
        <v>1243</v>
      </c>
      <c r="G16" t="s" s="10">
        <v>1237</v>
      </c>
      <c r="H16" s="20">
        <v>8</v>
      </c>
      <c r="I16" s="20">
        <v>80</v>
      </c>
      <c r="J16" s="20">
        <f>H16*$D$41+I16*$D$42</f>
        <v>736</v>
      </c>
    </row>
    <row r="17" ht="17" customHeight="1">
      <c r="A17" s="67">
        <v>41494</v>
      </c>
      <c r="B17" s="73">
        <v>1.583333333333333</v>
      </c>
      <c r="C17" s="20">
        <v>2</v>
      </c>
      <c r="D17" s="20">
        <v>1.5</v>
      </c>
      <c r="E17" t="s" s="10">
        <v>1229</v>
      </c>
      <c r="F17" t="s" s="10">
        <v>1244</v>
      </c>
      <c r="G17" t="s" s="10">
        <v>1233</v>
      </c>
      <c r="H17" s="20">
        <v>7</v>
      </c>
      <c r="I17" s="20">
        <v>60</v>
      </c>
      <c r="J17" s="20">
        <f>H17*$D$41+I17*$D$42</f>
        <v>637</v>
      </c>
    </row>
    <row r="18" ht="17" customHeight="1">
      <c r="A18" s="67">
        <v>41495</v>
      </c>
      <c r="B18" s="73">
        <v>1.583333333333333</v>
      </c>
      <c r="C18" s="20">
        <v>1</v>
      </c>
      <c r="D18" s="20">
        <v>1</v>
      </c>
      <c r="E18" t="s" s="10">
        <v>188</v>
      </c>
      <c r="F18" t="s" s="10">
        <v>1245</v>
      </c>
      <c r="G18" t="s" s="10">
        <v>862</v>
      </c>
      <c r="H18" s="20">
        <v>2</v>
      </c>
      <c r="I18" s="20">
        <v>30</v>
      </c>
      <c r="J18" s="20">
        <f>H18*$D$41+I18*$D$42</f>
        <v>191</v>
      </c>
    </row>
    <row r="19" ht="17" customHeight="1">
      <c r="A19" s="67">
        <v>41495</v>
      </c>
      <c r="B19" s="73">
        <v>1.791666666666667</v>
      </c>
      <c r="C19" s="20">
        <v>1</v>
      </c>
      <c r="D19" s="20">
        <v>1</v>
      </c>
      <c r="E19" t="s" s="10">
        <v>1229</v>
      </c>
      <c r="F19" t="s" s="10">
        <v>1246</v>
      </c>
      <c r="G19" t="s" s="10">
        <v>862</v>
      </c>
      <c r="H19" s="20">
        <v>4</v>
      </c>
      <c r="I19" s="20">
        <v>30</v>
      </c>
      <c r="J19" s="20">
        <f>H19*$D$41+I19*$D$42</f>
        <v>361</v>
      </c>
    </row>
    <row r="20" ht="17" customHeight="1">
      <c r="A20" s="67">
        <v>41503</v>
      </c>
      <c r="B20" s="73">
        <v>1.791666666666667</v>
      </c>
      <c r="C20" s="20">
        <v>2</v>
      </c>
      <c r="D20" s="9"/>
      <c r="E20" t="s" s="10">
        <v>188</v>
      </c>
      <c r="F20" t="s" s="10">
        <v>1247</v>
      </c>
      <c r="G20" t="s" s="10">
        <v>192</v>
      </c>
      <c r="H20" s="20">
        <v>2</v>
      </c>
      <c r="I20" s="9"/>
      <c r="J20" s="20">
        <f>H20*$D$41+I20*$D$42</f>
        <v>170</v>
      </c>
    </row>
    <row r="21" ht="17" customHeight="1">
      <c r="A21" s="67">
        <v>41523</v>
      </c>
      <c r="B21" s="73">
        <v>1.6875</v>
      </c>
      <c r="C21" s="20">
        <v>1</v>
      </c>
      <c r="D21" s="20">
        <v>1</v>
      </c>
      <c r="E21" t="s" s="10">
        <v>188</v>
      </c>
      <c r="F21" t="s" s="10">
        <v>1248</v>
      </c>
      <c r="G21" t="s" s="10">
        <v>862</v>
      </c>
      <c r="H21" s="20">
        <v>2</v>
      </c>
      <c r="I21" s="20">
        <v>30</v>
      </c>
      <c r="J21" s="20">
        <f>H21*$D$41+I21*$D$42</f>
        <v>191</v>
      </c>
    </row>
    <row r="22" ht="17" customHeight="1">
      <c r="A22" s="67">
        <v>41524</v>
      </c>
      <c r="B22" s="73">
        <v>1.666666666666667</v>
      </c>
      <c r="C22" s="20">
        <v>1</v>
      </c>
      <c r="D22" s="9"/>
      <c r="E22" t="s" s="10">
        <v>487</v>
      </c>
      <c r="F22" t="s" s="10">
        <v>1249</v>
      </c>
      <c r="G22" t="s" s="10">
        <v>192</v>
      </c>
      <c r="H22" s="20">
        <v>1</v>
      </c>
      <c r="I22" s="9"/>
      <c r="J22" s="20">
        <f>H22*$D$41+I22*$D$42</f>
        <v>85</v>
      </c>
    </row>
    <row r="23" ht="17" customHeight="1">
      <c r="A23" s="67">
        <v>41525</v>
      </c>
      <c r="B23" s="73">
        <v>1.75</v>
      </c>
      <c r="C23" s="20">
        <v>2</v>
      </c>
      <c r="D23" s="9"/>
      <c r="E23" t="s" s="10">
        <v>188</v>
      </c>
      <c r="F23" t="s" s="10">
        <v>1250</v>
      </c>
      <c r="G23" t="s" s="10">
        <v>192</v>
      </c>
      <c r="H23" s="20">
        <v>2</v>
      </c>
      <c r="I23" s="9"/>
      <c r="J23" s="20">
        <f>H23*$D$41+I23*$D$42</f>
        <v>170</v>
      </c>
    </row>
    <row r="24" ht="17" customHeight="1">
      <c r="A24" s="67">
        <v>41526</v>
      </c>
      <c r="B24" s="73">
        <v>1.458333333333333</v>
      </c>
      <c r="C24" s="20">
        <v>1</v>
      </c>
      <c r="D24" s="20">
        <v>1</v>
      </c>
      <c r="E24" t="s" s="10">
        <v>487</v>
      </c>
      <c r="F24" t="s" s="10">
        <v>1251</v>
      </c>
      <c r="G24" t="s" s="10">
        <v>862</v>
      </c>
      <c r="H24" s="20">
        <v>2</v>
      </c>
      <c r="I24" s="20">
        <v>30</v>
      </c>
      <c r="J24" s="20">
        <f>H24*$D$41+I24*$D$42</f>
        <v>191</v>
      </c>
    </row>
    <row r="25" ht="17" customHeight="1">
      <c r="A25" s="67">
        <v>41526</v>
      </c>
      <c r="B25" s="73">
        <v>1.260416666666667</v>
      </c>
      <c r="C25" s="20">
        <v>0.5</v>
      </c>
      <c r="D25" s="20">
        <v>1</v>
      </c>
      <c r="E25" t="s" s="10">
        <v>188</v>
      </c>
      <c r="F25" t="s" s="10">
        <v>1252</v>
      </c>
      <c r="G25" t="s" s="10">
        <v>862</v>
      </c>
      <c r="H25" s="20">
        <v>1.5</v>
      </c>
      <c r="I25" s="20">
        <v>30</v>
      </c>
      <c r="J25" s="20">
        <f>H25*$D$41+I25*$D$42</f>
        <v>148.5</v>
      </c>
    </row>
    <row r="26" ht="17" customHeight="1">
      <c r="A26" s="67">
        <v>41527</v>
      </c>
      <c r="B26" s="73">
        <v>1.458333333333333</v>
      </c>
      <c r="C26" s="20">
        <v>1</v>
      </c>
      <c r="D26" s="9"/>
      <c r="E26" t="s" s="10">
        <v>188</v>
      </c>
      <c r="F26" t="s" s="10">
        <v>1253</v>
      </c>
      <c r="G26" t="s" s="10">
        <v>192</v>
      </c>
      <c r="H26" s="20">
        <v>1</v>
      </c>
      <c r="I26" s="9"/>
      <c r="J26" s="20">
        <f>H26*$D$41+I26*$D$42</f>
        <v>85</v>
      </c>
    </row>
    <row r="27" ht="17" customHeight="1">
      <c r="A27" s="67">
        <v>41527</v>
      </c>
      <c r="B27" s="73">
        <v>1.708333333333333</v>
      </c>
      <c r="C27" s="20">
        <v>1</v>
      </c>
      <c r="D27" s="9"/>
      <c r="E27" t="s" s="10">
        <v>1229</v>
      </c>
      <c r="F27" t="s" s="10">
        <v>1254</v>
      </c>
      <c r="G27" t="s" s="10">
        <v>192</v>
      </c>
      <c r="H27" s="20">
        <v>2</v>
      </c>
      <c r="I27" s="9"/>
      <c r="J27" s="20">
        <f>H27*$D$41+I27*$D$42</f>
        <v>170</v>
      </c>
    </row>
    <row r="28" ht="17" customHeight="1">
      <c r="A28" s="67">
        <v>41536</v>
      </c>
      <c r="B28" s="73">
        <v>1.583333333333333</v>
      </c>
      <c r="C28" s="20">
        <v>1</v>
      </c>
      <c r="D28" s="20">
        <v>1</v>
      </c>
      <c r="E28" t="s" s="10">
        <v>188</v>
      </c>
      <c r="F28" t="s" s="10">
        <v>1255</v>
      </c>
      <c r="G28" t="s" s="10">
        <v>160</v>
      </c>
      <c r="H28" s="20">
        <v>2</v>
      </c>
      <c r="I28" s="20">
        <v>30</v>
      </c>
      <c r="J28" s="20">
        <f>H28*$D$41+I28*$D$42</f>
        <v>191</v>
      </c>
    </row>
    <row r="29" ht="17" customHeight="1">
      <c r="A29" s="67">
        <v>41544</v>
      </c>
      <c r="B29" s="73">
        <v>1.625</v>
      </c>
      <c r="C29" s="20">
        <v>1</v>
      </c>
      <c r="D29" s="20">
        <v>1</v>
      </c>
      <c r="E29" t="s" s="10">
        <v>188</v>
      </c>
      <c r="F29" t="s" s="10">
        <v>1256</v>
      </c>
      <c r="G29" t="s" s="10">
        <v>160</v>
      </c>
      <c r="H29" s="20">
        <v>2</v>
      </c>
      <c r="I29" s="20">
        <v>30</v>
      </c>
      <c r="J29" s="20">
        <f>H29*$D$41+I29*$D$42</f>
        <v>191</v>
      </c>
    </row>
    <row r="30" ht="17" customHeight="1">
      <c r="A30" s="67">
        <v>41553</v>
      </c>
      <c r="B30" s="73">
        <v>1.75</v>
      </c>
      <c r="C30" s="20">
        <v>1.5</v>
      </c>
      <c r="D30" s="20">
        <v>1</v>
      </c>
      <c r="E30" t="s" s="10">
        <v>1229</v>
      </c>
      <c r="F30" t="s" s="10">
        <v>1257</v>
      </c>
      <c r="G30" t="s" s="10">
        <v>160</v>
      </c>
      <c r="H30" s="20">
        <v>5</v>
      </c>
      <c r="I30" s="20">
        <v>30</v>
      </c>
      <c r="J30" s="20">
        <f>H30*$D$41+I30*$D$42</f>
        <v>446</v>
      </c>
    </row>
    <row r="31" ht="17" customHeight="1">
      <c r="A31" s="67">
        <v>41554</v>
      </c>
      <c r="B31" s="73">
        <v>1.708333333333333</v>
      </c>
      <c r="C31" s="20">
        <v>1</v>
      </c>
      <c r="D31" s="20">
        <v>1</v>
      </c>
      <c r="E31" t="s" s="10">
        <v>1229</v>
      </c>
      <c r="F31" t="s" s="10">
        <v>1246</v>
      </c>
      <c r="G31" t="s" s="10">
        <v>862</v>
      </c>
      <c r="H31" s="20">
        <v>4</v>
      </c>
      <c r="I31" s="20">
        <v>30</v>
      </c>
      <c r="J31" s="20">
        <f>H31*$D$41+I31*$D$42</f>
        <v>361</v>
      </c>
    </row>
    <row r="32" ht="17" customHeight="1">
      <c r="A32" s="67">
        <v>41572</v>
      </c>
      <c r="B32" s="73">
        <v>1.666666666666667</v>
      </c>
      <c r="C32" s="20">
        <v>1</v>
      </c>
      <c r="D32" s="9"/>
      <c r="E32" t="s" s="10">
        <v>1229</v>
      </c>
      <c r="F32" t="s" s="10">
        <v>1258</v>
      </c>
      <c r="G32" t="s" s="10">
        <v>192</v>
      </c>
      <c r="H32" s="20">
        <v>2</v>
      </c>
      <c r="I32" s="9"/>
      <c r="J32" s="20">
        <f>H32*$D$41+I32*$D$42</f>
        <v>170</v>
      </c>
    </row>
    <row r="33" ht="17" customHeight="1">
      <c r="A33" s="67">
        <v>41576</v>
      </c>
      <c r="B33" s="73">
        <v>1.666666666666667</v>
      </c>
      <c r="C33" s="20">
        <v>1</v>
      </c>
      <c r="D33" s="20">
        <v>1</v>
      </c>
      <c r="E33" t="s" s="10">
        <v>188</v>
      </c>
      <c r="F33" t="s" s="10">
        <v>1259</v>
      </c>
      <c r="G33" t="s" s="10">
        <v>160</v>
      </c>
      <c r="H33" s="20">
        <v>2</v>
      </c>
      <c r="I33" s="20">
        <v>30</v>
      </c>
      <c r="J33" s="20">
        <f>H33*$D$41+I33*$D$42</f>
        <v>191</v>
      </c>
    </row>
    <row r="34" ht="17" customHeight="1">
      <c r="A34" s="67">
        <v>41589</v>
      </c>
      <c r="B34" s="73">
        <v>1.458333333333333</v>
      </c>
      <c r="C34" s="20">
        <v>2</v>
      </c>
      <c r="D34" s="20">
        <v>1</v>
      </c>
      <c r="E34" t="s" s="10">
        <v>487</v>
      </c>
      <c r="F34" t="s" s="10">
        <v>1246</v>
      </c>
      <c r="G34" t="s" s="10">
        <v>862</v>
      </c>
      <c r="H34" s="20">
        <v>3</v>
      </c>
      <c r="I34" s="20">
        <v>30</v>
      </c>
      <c r="J34" s="20">
        <f>H34*$D$41+I34*$D$42</f>
        <v>276</v>
      </c>
    </row>
    <row r="35" ht="17" customHeight="1">
      <c r="A35" s="67">
        <v>42323</v>
      </c>
      <c r="B35" s="73">
        <v>1.666666666666667</v>
      </c>
      <c r="C35" s="20">
        <v>1</v>
      </c>
      <c r="D35" s="20">
        <v>1</v>
      </c>
      <c r="E35" t="s" s="10">
        <v>1229</v>
      </c>
      <c r="F35" t="s" s="10">
        <v>1246</v>
      </c>
      <c r="G35" t="s" s="10">
        <v>862</v>
      </c>
      <c r="H35" s="20">
        <v>4</v>
      </c>
      <c r="I35" s="20">
        <v>30</v>
      </c>
      <c r="J35" s="20">
        <f>H35*$D$41+I35*$D$42</f>
        <v>361</v>
      </c>
    </row>
    <row r="36" ht="17" customHeight="1">
      <c r="A36" s="67">
        <v>41593</v>
      </c>
      <c r="B36" s="73">
        <v>1.458333333333333</v>
      </c>
      <c r="C36" s="20">
        <v>1</v>
      </c>
      <c r="D36" s="9"/>
      <c r="E36" t="s" s="10">
        <v>1229</v>
      </c>
      <c r="F36" t="s" s="10">
        <v>1260</v>
      </c>
      <c r="G36" t="s" s="10">
        <v>192</v>
      </c>
      <c r="H36" s="20">
        <v>2</v>
      </c>
      <c r="I36" s="9"/>
      <c r="J36" s="20">
        <f>H36*$D$41+I36*$D$42</f>
        <v>170</v>
      </c>
    </row>
    <row r="37" ht="17" customHeight="1">
      <c r="A37" s="67">
        <v>41606</v>
      </c>
      <c r="B37" s="73">
        <v>1.666666666666667</v>
      </c>
      <c r="C37" s="20">
        <v>3</v>
      </c>
      <c r="D37" s="9"/>
      <c r="E37" t="s" s="10">
        <v>1229</v>
      </c>
      <c r="F37" t="s" s="10">
        <v>1261</v>
      </c>
      <c r="G37" t="s" s="10">
        <v>1262</v>
      </c>
      <c r="H37" s="20">
        <v>6</v>
      </c>
      <c r="I37" s="9"/>
      <c r="J37" s="20">
        <f>H37*$D$41+I37*$D$42</f>
        <v>510</v>
      </c>
    </row>
    <row r="38" ht="17" customHeight="1">
      <c r="A38" s="67"/>
      <c r="B38" s="9"/>
      <c r="C38" s="9"/>
      <c r="D38" s="9"/>
      <c r="E38" s="9"/>
      <c r="F38" s="9"/>
      <c r="G38" s="9"/>
      <c r="H38" s="9"/>
      <c r="I38" s="9"/>
      <c r="J38" s="9"/>
    </row>
    <row r="39" ht="17" customHeight="1">
      <c r="A39" s="67"/>
      <c r="B39" s="9"/>
      <c r="C39" s="9"/>
      <c r="D39" s="9"/>
      <c r="E39" s="9"/>
      <c r="F39" t="s" s="12">
        <v>1263</v>
      </c>
      <c r="G39" s="23"/>
      <c r="H39" s="23"/>
      <c r="I39" s="23"/>
      <c r="J39" s="24">
        <f>SUM(J4:J38)</f>
        <v>10412.5</v>
      </c>
    </row>
    <row r="40" ht="17" customHeight="1">
      <c r="A40" s="67"/>
      <c r="B40" s="9"/>
      <c r="C40" s="9"/>
      <c r="D40" s="9"/>
      <c r="E40" s="9"/>
      <c r="F40" s="9"/>
      <c r="G40" s="9"/>
      <c r="H40" s="9"/>
      <c r="I40" s="9"/>
      <c r="J40" s="9"/>
    </row>
    <row r="41" ht="17" customHeight="1">
      <c r="A41" t="s" s="10">
        <v>194</v>
      </c>
      <c r="B41" s="9"/>
      <c r="C41" s="9"/>
      <c r="D41" s="20">
        <v>85</v>
      </c>
      <c r="E41" s="9"/>
      <c r="F41" s="9"/>
      <c r="G41" s="9"/>
      <c r="H41" s="9"/>
      <c r="I41" s="9"/>
      <c r="J41" s="9"/>
    </row>
    <row r="42" ht="17" customHeight="1">
      <c r="A42" t="s" s="10">
        <v>1208</v>
      </c>
      <c r="B42" s="9"/>
      <c r="C42" s="9"/>
      <c r="D42" s="20">
        <v>0.7</v>
      </c>
      <c r="E42" s="9"/>
      <c r="F42" s="9"/>
      <c r="G42" s="9"/>
      <c r="H42" s="9"/>
      <c r="I42" s="9"/>
      <c r="J42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7.xml><?xml version="1.0" encoding="utf-8"?>
<worksheet xmlns:r="http://schemas.openxmlformats.org/officeDocument/2006/relationships" xmlns="http://schemas.openxmlformats.org/spreadsheetml/2006/main">
  <dimension ref="A1:I20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13" customWidth="1"/>
    <col min="2" max="2" width="6.5" style="113" customWidth="1"/>
    <col min="3" max="3" width="6.67188" style="113" customWidth="1"/>
    <col min="4" max="4" width="12.5" style="113" customWidth="1"/>
    <col min="5" max="5" width="15" style="113" customWidth="1"/>
    <col min="6" max="6" width="50.6719" style="113" customWidth="1"/>
    <col min="7" max="7" width="42.6719" style="113" customWidth="1"/>
    <col min="8" max="8" width="14.3516" style="113" customWidth="1"/>
    <col min="9" max="9" width="10.8516" style="113" customWidth="1"/>
    <col min="10" max="16384" width="10.8516" style="113" customWidth="1"/>
  </cols>
  <sheetData>
    <row r="1" ht="18" customHeight="1">
      <c r="A1" t="s" s="7">
        <v>822</v>
      </c>
      <c r="B1" s="8"/>
      <c r="C1" s="8"/>
      <c r="D1" s="9"/>
      <c r="E1" s="9"/>
      <c r="F1" s="9"/>
      <c r="G1" s="9"/>
      <c r="H1" s="9"/>
      <c r="I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59</v>
      </c>
      <c r="I3" s="9"/>
    </row>
    <row r="4" ht="17" customHeight="1">
      <c r="A4" s="67">
        <v>41323</v>
      </c>
      <c r="B4" s="9"/>
      <c r="C4" s="9"/>
      <c r="D4" s="9"/>
      <c r="E4" t="s" s="10">
        <v>1265</v>
      </c>
      <c r="F4" t="s" s="10">
        <v>1266</v>
      </c>
      <c r="G4" t="s" s="10">
        <v>160</v>
      </c>
      <c r="H4" s="20">
        <v>964</v>
      </c>
      <c r="I4" s="9"/>
    </row>
    <row r="5" ht="17" customHeight="1">
      <c r="A5" s="67">
        <v>41340</v>
      </c>
      <c r="B5" s="9"/>
      <c r="C5" s="9"/>
      <c r="D5" s="9"/>
      <c r="E5" t="s" s="10">
        <v>1267</v>
      </c>
      <c r="F5" t="s" s="10">
        <v>1268</v>
      </c>
      <c r="G5" t="s" s="10">
        <v>160</v>
      </c>
      <c r="H5" s="20">
        <v>20</v>
      </c>
      <c r="I5" s="9"/>
    </row>
    <row r="6" ht="17" customHeight="1">
      <c r="A6" s="67">
        <v>41345</v>
      </c>
      <c r="B6" s="9"/>
      <c r="C6" s="9"/>
      <c r="D6" s="9"/>
      <c r="E6" t="s" s="10">
        <v>305</v>
      </c>
      <c r="F6" t="s" s="10">
        <v>1269</v>
      </c>
      <c r="G6" t="s" s="10">
        <v>1270</v>
      </c>
      <c r="H6" s="20">
        <v>70</v>
      </c>
      <c r="I6" s="9"/>
    </row>
    <row r="7" ht="17" customHeight="1">
      <c r="A7" s="67">
        <v>41402</v>
      </c>
      <c r="B7" s="9"/>
      <c r="C7" s="9"/>
      <c r="D7" s="9"/>
      <c r="E7" t="s" s="10">
        <v>794</v>
      </c>
      <c r="F7" t="s" s="10">
        <v>1271</v>
      </c>
      <c r="G7" t="s" s="10">
        <v>1272</v>
      </c>
      <c r="H7" s="20">
        <v>84</v>
      </c>
      <c r="I7" s="9"/>
    </row>
    <row r="8" ht="17" customHeight="1">
      <c r="A8" s="67">
        <v>41405</v>
      </c>
      <c r="B8" s="9"/>
      <c r="C8" s="9"/>
      <c r="D8" s="9"/>
      <c r="E8" t="s" s="10">
        <v>1273</v>
      </c>
      <c r="F8" t="s" s="10">
        <v>1274</v>
      </c>
      <c r="G8" t="s" s="10">
        <v>1275</v>
      </c>
      <c r="H8" s="20">
        <v>50</v>
      </c>
      <c r="I8" s="9"/>
    </row>
    <row r="9" ht="17" customHeight="1">
      <c r="A9" s="67">
        <v>41439</v>
      </c>
      <c r="B9" s="9"/>
      <c r="C9" s="9"/>
      <c r="D9" s="9"/>
      <c r="E9" t="s" s="10">
        <v>1276</v>
      </c>
      <c r="F9" t="s" s="10">
        <v>1277</v>
      </c>
      <c r="G9" t="s" s="10">
        <v>160</v>
      </c>
      <c r="H9" s="20">
        <v>120</v>
      </c>
      <c r="I9" s="9"/>
    </row>
    <row r="10" ht="17" customHeight="1">
      <c r="A10" s="67">
        <v>41453</v>
      </c>
      <c r="B10" s="9"/>
      <c r="C10" s="9"/>
      <c r="D10" s="9"/>
      <c r="E10" t="s" s="10">
        <v>1278</v>
      </c>
      <c r="F10" t="s" s="10">
        <v>1279</v>
      </c>
      <c r="G10" t="s" s="10">
        <v>160</v>
      </c>
      <c r="H10" s="20">
        <v>338</v>
      </c>
      <c r="I10" s="9"/>
    </row>
    <row r="11" ht="17" customHeight="1">
      <c r="A11" s="67">
        <v>41486</v>
      </c>
      <c r="B11" s="9"/>
      <c r="C11" s="9"/>
      <c r="D11" s="9"/>
      <c r="E11" t="s" s="10">
        <v>1280</v>
      </c>
      <c r="F11" t="s" s="10">
        <v>1281</v>
      </c>
      <c r="G11" t="s" s="10">
        <v>160</v>
      </c>
      <c r="H11" s="20">
        <v>7000</v>
      </c>
      <c r="I11" s="9"/>
    </row>
    <row r="12" ht="17" customHeight="1">
      <c r="A12" s="67">
        <v>41503</v>
      </c>
      <c r="B12" s="9"/>
      <c r="C12" s="9"/>
      <c r="D12" s="9"/>
      <c r="E12" t="s" s="10">
        <v>92</v>
      </c>
      <c r="F12" t="s" s="10">
        <v>1282</v>
      </c>
      <c r="G12" t="s" s="10">
        <v>192</v>
      </c>
      <c r="H12" s="20">
        <v>167</v>
      </c>
      <c r="I12" s="9"/>
    </row>
    <row r="13" ht="17" customHeight="1">
      <c r="A13" s="67">
        <v>41517</v>
      </c>
      <c r="B13" s="9"/>
      <c r="C13" s="9"/>
      <c r="D13" s="9"/>
      <c r="E13" t="s" s="10">
        <v>1283</v>
      </c>
      <c r="F13" t="s" s="10">
        <v>1284</v>
      </c>
      <c r="G13" t="s" s="10">
        <v>160</v>
      </c>
      <c r="H13" s="20">
        <v>2193</v>
      </c>
      <c r="I13" s="9"/>
    </row>
    <row r="14" ht="17" customHeight="1">
      <c r="A14" s="67">
        <v>41524</v>
      </c>
      <c r="B14" s="9"/>
      <c r="C14" s="9"/>
      <c r="D14" s="9"/>
      <c r="E14" t="s" s="10">
        <v>92</v>
      </c>
      <c r="F14" t="s" s="10">
        <v>1282</v>
      </c>
      <c r="G14" t="s" s="10">
        <v>192</v>
      </c>
      <c r="H14" s="20">
        <v>167</v>
      </c>
      <c r="I14" s="9"/>
    </row>
    <row r="15" ht="17" customHeight="1">
      <c r="A15" s="67">
        <v>41544</v>
      </c>
      <c r="B15" s="9"/>
      <c r="C15" s="9"/>
      <c r="D15" s="9"/>
      <c r="E15" t="s" s="10">
        <v>1285</v>
      </c>
      <c r="F15" t="s" s="10">
        <v>1286</v>
      </c>
      <c r="G15" t="s" s="10">
        <v>160</v>
      </c>
      <c r="H15" s="20">
        <v>70</v>
      </c>
      <c r="I15" s="9"/>
    </row>
    <row r="16" ht="17" customHeight="1">
      <c r="A16" s="67">
        <v>41547</v>
      </c>
      <c r="B16" s="9"/>
      <c r="C16" s="9"/>
      <c r="D16" s="9"/>
      <c r="E16" t="s" s="10">
        <v>1287</v>
      </c>
      <c r="F16" t="s" s="10">
        <v>1288</v>
      </c>
      <c r="G16" t="s" s="10">
        <v>160</v>
      </c>
      <c r="H16" s="20">
        <v>16000</v>
      </c>
      <c r="I16" s="9"/>
    </row>
    <row r="17" ht="17" customHeight="1">
      <c r="A17" s="67">
        <v>41547</v>
      </c>
      <c r="B17" s="9"/>
      <c r="C17" s="9"/>
      <c r="D17" s="9"/>
      <c r="E17" t="s" s="10">
        <v>1278</v>
      </c>
      <c r="F17" t="s" s="10">
        <v>1289</v>
      </c>
      <c r="G17" t="s" s="10">
        <v>695</v>
      </c>
      <c r="H17" s="20">
        <v>1080</v>
      </c>
      <c r="I17" s="9"/>
    </row>
    <row r="18" ht="17" customHeight="1">
      <c r="A18" s="67">
        <v>41553</v>
      </c>
      <c r="B18" s="9"/>
      <c r="C18" s="9"/>
      <c r="D18" s="9"/>
      <c r="E18" t="s" s="10">
        <v>1290</v>
      </c>
      <c r="F18" t="s" s="10">
        <v>1291</v>
      </c>
      <c r="G18" t="s" s="10">
        <v>160</v>
      </c>
      <c r="H18" s="20">
        <v>141</v>
      </c>
      <c r="I18" s="9"/>
    </row>
    <row r="19" ht="17" customHeight="1">
      <c r="A19" s="9"/>
      <c r="B19" s="9"/>
      <c r="C19" s="9"/>
      <c r="D19" s="9"/>
      <c r="E19" s="9"/>
      <c r="F19" s="9"/>
      <c r="G19" s="9"/>
      <c r="H19" s="9"/>
      <c r="I19" s="9"/>
    </row>
    <row r="20" ht="17" customHeight="1">
      <c r="A20" t="s" s="12">
        <v>1292</v>
      </c>
      <c r="B20" s="23"/>
      <c r="C20" s="23"/>
      <c r="D20" s="23"/>
      <c r="E20" s="23"/>
      <c r="F20" s="23"/>
      <c r="G20" s="23"/>
      <c r="H20" s="24">
        <f>SUM(H4:H19)</f>
        <v>28464</v>
      </c>
      <c r="I20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8.xml><?xml version="1.0" encoding="utf-8"?>
<worksheet xmlns:r="http://schemas.openxmlformats.org/officeDocument/2006/relationships" xmlns="http://schemas.openxmlformats.org/spreadsheetml/2006/main">
  <dimension ref="A1:J12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14" customWidth="1"/>
    <col min="2" max="2" width="6.5" style="114" customWidth="1"/>
    <col min="3" max="3" width="6.67188" style="114" customWidth="1"/>
    <col min="4" max="4" width="12.5" style="114" customWidth="1"/>
    <col min="5" max="5" width="15" style="114" customWidth="1"/>
    <col min="6" max="6" width="50.6719" style="114" customWidth="1"/>
    <col min="7" max="7" width="42.6719" style="114" customWidth="1"/>
    <col min="8" max="9" width="10.8516" style="114" customWidth="1"/>
    <col min="10" max="10" width="14.3516" style="114" customWidth="1"/>
    <col min="11" max="16384" width="10.8516" style="114" customWidth="1"/>
  </cols>
  <sheetData>
    <row r="1" ht="18" customHeight="1">
      <c r="A1" t="s" s="7">
        <v>822</v>
      </c>
      <c r="B1" s="8"/>
      <c r="C1" s="8"/>
      <c r="D1" s="9"/>
      <c r="E1" s="9"/>
      <c r="F1" s="9"/>
      <c r="G1" s="9"/>
      <c r="H1" s="9"/>
      <c r="I1" s="9"/>
      <c r="J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</row>
    <row r="4" ht="17" customHeight="1">
      <c r="A4" s="67">
        <v>41340</v>
      </c>
      <c r="B4" s="9"/>
      <c r="C4" s="9"/>
      <c r="D4" s="9"/>
      <c r="E4" t="s" s="10">
        <v>1294</v>
      </c>
      <c r="F4" t="s" s="10">
        <v>1295</v>
      </c>
      <c r="G4" t="s" s="10">
        <v>160</v>
      </c>
      <c r="H4" s="9"/>
      <c r="I4" s="9"/>
      <c r="J4" s="20">
        <v>188</v>
      </c>
    </row>
    <row r="5" ht="17" customHeight="1">
      <c r="A5" s="67"/>
      <c r="B5" s="9"/>
      <c r="C5" s="9"/>
      <c r="D5" s="9"/>
      <c r="E5" s="9"/>
      <c r="F5" s="9"/>
      <c r="G5" s="9"/>
      <c r="H5" s="9"/>
      <c r="I5" s="9"/>
      <c r="J5" s="9"/>
    </row>
    <row r="6" ht="17" customHeight="1">
      <c r="A6" s="67"/>
      <c r="B6" s="9"/>
      <c r="C6" s="9"/>
      <c r="D6" s="9"/>
      <c r="E6" s="9"/>
      <c r="F6" s="9"/>
      <c r="G6" s="9"/>
      <c r="H6" s="9"/>
      <c r="I6" s="9"/>
      <c r="J6" s="9"/>
    </row>
    <row r="7" ht="17" customHeight="1">
      <c r="A7" s="67"/>
      <c r="B7" s="9"/>
      <c r="C7" s="9"/>
      <c r="D7" s="9"/>
      <c r="E7" s="9"/>
      <c r="F7" s="9"/>
      <c r="G7" s="9"/>
      <c r="H7" s="9"/>
      <c r="I7" s="9"/>
      <c r="J7" s="9"/>
    </row>
    <row r="8" ht="17" customHeight="1">
      <c r="A8" s="67"/>
      <c r="B8" s="9"/>
      <c r="C8" s="9"/>
      <c r="D8" s="9"/>
      <c r="E8" s="9"/>
      <c r="F8" s="9"/>
      <c r="G8" s="9"/>
      <c r="H8" s="9"/>
      <c r="I8" s="9"/>
      <c r="J8" s="9"/>
    </row>
    <row r="9" ht="17" customHeight="1">
      <c r="A9" s="67"/>
      <c r="B9" s="9"/>
      <c r="C9" s="9"/>
      <c r="D9" s="9"/>
      <c r="E9" s="9"/>
      <c r="F9" s="9"/>
      <c r="G9" s="9"/>
      <c r="H9" s="9"/>
      <c r="I9" s="9"/>
      <c r="J9" s="9"/>
    </row>
    <row r="10" ht="17" customHeight="1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ht="17" customHeight="1">
      <c r="A11" t="s" s="12">
        <v>1292</v>
      </c>
      <c r="B11" s="23"/>
      <c r="C11" s="23"/>
      <c r="D11" s="23"/>
      <c r="E11" s="23"/>
      <c r="F11" s="23"/>
      <c r="G11" s="23"/>
      <c r="H11" s="23"/>
      <c r="I11" s="23"/>
      <c r="J11" s="24">
        <f>SUM(J4:J10)</f>
        <v>188</v>
      </c>
    </row>
    <row r="12" ht="17" customHeight="1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9.xml><?xml version="1.0" encoding="utf-8"?>
<worksheet xmlns:r="http://schemas.openxmlformats.org/officeDocument/2006/relationships" xmlns="http://schemas.openxmlformats.org/spreadsheetml/2006/main">
  <dimension ref="A1:J48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15" customWidth="1"/>
    <col min="2" max="2" width="6.5" style="115" customWidth="1"/>
    <col min="3" max="3" width="6.17188" style="115" customWidth="1"/>
    <col min="4" max="5" width="12.5" style="115" customWidth="1"/>
    <col min="6" max="6" width="50.6719" style="115" customWidth="1"/>
    <col min="7" max="7" width="42.6719" style="115" customWidth="1"/>
    <col min="8" max="9" width="10.8516" style="115" customWidth="1"/>
    <col min="10" max="10" width="14.3516" style="115" customWidth="1"/>
    <col min="11" max="16384" width="10.8516" style="115" customWidth="1"/>
  </cols>
  <sheetData>
    <row r="1" ht="18" customHeight="1">
      <c r="A1" t="s" s="7">
        <v>1205</v>
      </c>
      <c r="B1" s="8"/>
      <c r="C1" s="8"/>
      <c r="D1" s="9"/>
      <c r="E1" s="9"/>
      <c r="F1" s="9"/>
      <c r="G1" s="9"/>
      <c r="H1" s="9"/>
      <c r="I1" s="9"/>
      <c r="J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t="s" s="12">
        <v>1206</v>
      </c>
      <c r="J3" t="s" s="12">
        <v>59</v>
      </c>
    </row>
    <row r="4" ht="17" customHeight="1">
      <c r="A4" s="83">
        <v>41156</v>
      </c>
      <c r="B4" s="73">
        <v>1.5625</v>
      </c>
      <c r="C4" s="20">
        <v>2</v>
      </c>
      <c r="D4" s="20">
        <v>2</v>
      </c>
      <c r="E4" t="s" s="10">
        <v>1297</v>
      </c>
      <c r="F4" t="s" s="10">
        <v>1298</v>
      </c>
      <c r="G4" t="s" s="10">
        <v>1237</v>
      </c>
      <c r="H4" s="20">
        <v>8</v>
      </c>
      <c r="I4" s="20">
        <v>80</v>
      </c>
      <c r="J4" s="20">
        <f>H4*$D$47+I4*$D$48</f>
        <v>736</v>
      </c>
    </row>
    <row r="5" ht="17" customHeight="1">
      <c r="A5" s="83">
        <v>41170</v>
      </c>
      <c r="B5" s="73">
        <v>1.34375</v>
      </c>
      <c r="C5" s="20">
        <v>1</v>
      </c>
      <c r="D5" s="20">
        <v>1.5</v>
      </c>
      <c r="E5" t="s" s="10">
        <v>1297</v>
      </c>
      <c r="F5" t="s" s="10">
        <v>1299</v>
      </c>
      <c r="G5" t="s" s="10">
        <v>1300</v>
      </c>
      <c r="H5" s="20">
        <v>5</v>
      </c>
      <c r="I5" s="20">
        <v>70</v>
      </c>
      <c r="J5" s="20">
        <f>H5*$D$47+I5*$D$48</f>
        <v>474</v>
      </c>
    </row>
    <row r="6" ht="17" customHeight="1">
      <c r="A6" s="83">
        <v>41172</v>
      </c>
      <c r="B6" s="73">
        <v>1.416666666666667</v>
      </c>
      <c r="C6" s="20">
        <v>0.5</v>
      </c>
      <c r="D6" s="9"/>
      <c r="E6" t="s" s="10">
        <v>188</v>
      </c>
      <c r="F6" t="s" s="10">
        <v>1301</v>
      </c>
      <c r="G6" t="s" s="10">
        <v>192</v>
      </c>
      <c r="H6" s="20">
        <v>0.5</v>
      </c>
      <c r="I6" s="20">
        <v>0</v>
      </c>
      <c r="J6" s="20">
        <f>H6*$D$47+I6*$D$48</f>
        <v>42.5</v>
      </c>
    </row>
    <row r="7" ht="17" customHeight="1">
      <c r="A7" s="83">
        <v>41182</v>
      </c>
      <c r="B7" s="73">
        <v>1.416666666666667</v>
      </c>
      <c r="C7" s="20">
        <v>0.5</v>
      </c>
      <c r="D7" s="9"/>
      <c r="E7" t="s" s="10">
        <v>188</v>
      </c>
      <c r="F7" t="s" s="10">
        <v>1302</v>
      </c>
      <c r="G7" t="s" s="10">
        <v>192</v>
      </c>
      <c r="H7" s="20">
        <v>0.5</v>
      </c>
      <c r="I7" s="20">
        <v>0</v>
      </c>
      <c r="J7" s="20">
        <f>H7*$D$47+I7*$D$48</f>
        <v>42.5</v>
      </c>
    </row>
    <row r="8" ht="17" customHeight="1">
      <c r="A8" s="83">
        <v>41193</v>
      </c>
      <c r="B8" s="73">
        <v>1.416666666666667</v>
      </c>
      <c r="C8" s="20">
        <v>1</v>
      </c>
      <c r="D8" s="20">
        <v>1.5</v>
      </c>
      <c r="E8" t="s" s="10">
        <v>1297</v>
      </c>
      <c r="F8" t="s" s="10">
        <v>1303</v>
      </c>
      <c r="G8" t="s" s="10">
        <v>1304</v>
      </c>
      <c r="H8" s="20">
        <v>5</v>
      </c>
      <c r="I8" s="20">
        <v>70</v>
      </c>
      <c r="J8" s="20">
        <f>H8*$D$47+I8*$D$48</f>
        <v>474</v>
      </c>
    </row>
    <row r="9" ht="17" customHeight="1">
      <c r="A9" s="83">
        <v>41206</v>
      </c>
      <c r="B9" s="73">
        <v>1.75</v>
      </c>
      <c r="C9" s="20">
        <v>2</v>
      </c>
      <c r="D9" s="9"/>
      <c r="E9" t="s" s="10">
        <v>1297</v>
      </c>
      <c r="F9" t="s" s="10">
        <v>1305</v>
      </c>
      <c r="G9" t="s" s="10">
        <v>192</v>
      </c>
      <c r="H9" s="20">
        <v>4</v>
      </c>
      <c r="I9" s="20">
        <v>0</v>
      </c>
      <c r="J9" s="20">
        <f>H9*$D$47+I9*$D$48</f>
        <v>340</v>
      </c>
    </row>
    <row r="10" ht="17" customHeight="1">
      <c r="A10" s="83">
        <v>41207</v>
      </c>
      <c r="B10" s="73">
        <v>1.75</v>
      </c>
      <c r="C10" s="20">
        <v>1</v>
      </c>
      <c r="D10" s="20">
        <v>1</v>
      </c>
      <c r="E10" t="s" s="10">
        <v>1297</v>
      </c>
      <c r="F10" t="s" s="10">
        <v>1306</v>
      </c>
      <c r="G10" t="s" s="10">
        <v>1307</v>
      </c>
      <c r="H10" s="20">
        <v>4</v>
      </c>
      <c r="I10" s="20">
        <v>30</v>
      </c>
      <c r="J10" s="20">
        <f>H10*$D$47+I10*$D$48</f>
        <v>361</v>
      </c>
    </row>
    <row r="11" ht="17" customHeight="1">
      <c r="A11" s="83">
        <v>41211</v>
      </c>
      <c r="B11" s="73">
        <v>1.416666666666667</v>
      </c>
      <c r="C11" s="20">
        <v>1</v>
      </c>
      <c r="D11" s="9"/>
      <c r="E11" t="s" s="10">
        <v>188</v>
      </c>
      <c r="F11" t="s" s="10">
        <v>1308</v>
      </c>
      <c r="G11" t="s" s="10">
        <v>192</v>
      </c>
      <c r="H11" s="20">
        <v>1</v>
      </c>
      <c r="I11" s="20">
        <v>0</v>
      </c>
      <c r="J11" s="20">
        <f>H11*$D$47+I11*$D$48</f>
        <v>85</v>
      </c>
    </row>
    <row r="12" ht="17" customHeight="1">
      <c r="A12" s="83">
        <v>41211</v>
      </c>
      <c r="B12" s="73">
        <v>1.708333333333333</v>
      </c>
      <c r="C12" s="20">
        <v>0.5</v>
      </c>
      <c r="D12" s="9"/>
      <c r="E12" t="s" s="10">
        <v>188</v>
      </c>
      <c r="F12" t="s" s="10">
        <v>1309</v>
      </c>
      <c r="G12" t="s" s="10">
        <v>192</v>
      </c>
      <c r="H12" s="20">
        <v>0.5</v>
      </c>
      <c r="I12" s="20">
        <v>0</v>
      </c>
      <c r="J12" s="20">
        <f>H12*$D$47+I12*$D$48</f>
        <v>42.5</v>
      </c>
    </row>
    <row r="13" ht="17" customHeight="1">
      <c r="A13" s="83">
        <v>41214</v>
      </c>
      <c r="B13" s="73">
        <v>1.666666666666667</v>
      </c>
      <c r="C13" s="20">
        <v>1</v>
      </c>
      <c r="D13" s="20">
        <v>0.5</v>
      </c>
      <c r="E13" t="s" s="10">
        <v>1297</v>
      </c>
      <c r="F13" t="s" s="10">
        <v>1310</v>
      </c>
      <c r="G13" t="s" s="10">
        <v>1311</v>
      </c>
      <c r="H13" s="20">
        <v>2.5</v>
      </c>
      <c r="I13" s="20">
        <v>2</v>
      </c>
      <c r="J13" s="20">
        <f>H13*$D$47+I13*$D$48</f>
        <v>213.9</v>
      </c>
    </row>
    <row r="14" ht="17" customHeight="1">
      <c r="A14" s="83">
        <v>41224</v>
      </c>
      <c r="B14" s="73">
        <v>1.826388888888889</v>
      </c>
      <c r="C14" s="20">
        <v>1</v>
      </c>
      <c r="D14" s="9"/>
      <c r="E14" t="s" s="10">
        <v>1297</v>
      </c>
      <c r="F14" t="s" s="10">
        <v>1312</v>
      </c>
      <c r="G14" t="s" s="10">
        <v>192</v>
      </c>
      <c r="H14" s="20">
        <v>2</v>
      </c>
      <c r="I14" s="20">
        <v>0</v>
      </c>
      <c r="J14" s="20">
        <f>H14*$D$47+I14*$D$48</f>
        <v>170</v>
      </c>
    </row>
    <row r="15" ht="17" customHeight="1">
      <c r="A15" s="83">
        <v>41232</v>
      </c>
      <c r="B15" s="73">
        <v>1.694444444444444</v>
      </c>
      <c r="C15" s="20">
        <v>0.5</v>
      </c>
      <c r="D15" s="9"/>
      <c r="E15" t="s" s="10">
        <v>1297</v>
      </c>
      <c r="F15" t="s" s="10">
        <v>1312</v>
      </c>
      <c r="G15" t="s" s="10">
        <v>192</v>
      </c>
      <c r="H15" s="20">
        <v>1</v>
      </c>
      <c r="I15" s="20">
        <v>0</v>
      </c>
      <c r="J15" s="20">
        <f>H15*$D$47+I15*$D$48</f>
        <v>85</v>
      </c>
    </row>
    <row r="16" ht="17" customHeight="1">
      <c r="A16" s="83">
        <v>41233</v>
      </c>
      <c r="B16" s="73">
        <v>1.708333333333333</v>
      </c>
      <c r="C16" s="20">
        <v>0.5</v>
      </c>
      <c r="D16" s="9"/>
      <c r="E16" t="s" s="10">
        <v>1297</v>
      </c>
      <c r="F16" t="s" s="10">
        <v>1313</v>
      </c>
      <c r="G16" t="s" s="10">
        <v>192</v>
      </c>
      <c r="H16" s="20">
        <v>0.5</v>
      </c>
      <c r="I16" s="20">
        <v>0</v>
      </c>
      <c r="J16" s="20">
        <f>H16*$D$47+I16*$D$48</f>
        <v>42.5</v>
      </c>
    </row>
    <row r="17" ht="17" customHeight="1">
      <c r="A17" s="83">
        <v>41234</v>
      </c>
      <c r="B17" s="73">
        <v>1.68125</v>
      </c>
      <c r="C17" s="20">
        <v>0.5</v>
      </c>
      <c r="D17" s="9"/>
      <c r="E17" t="s" s="10">
        <v>188</v>
      </c>
      <c r="F17" t="s" s="10">
        <v>1314</v>
      </c>
      <c r="G17" t="s" s="10">
        <v>192</v>
      </c>
      <c r="H17" s="20">
        <v>0.5</v>
      </c>
      <c r="I17" s="20">
        <v>0</v>
      </c>
      <c r="J17" s="20">
        <f>H17*$D$47+I17*$D$48</f>
        <v>42.5</v>
      </c>
    </row>
    <row r="18" ht="17" customHeight="1">
      <c r="A18" s="83">
        <v>41238</v>
      </c>
      <c r="B18" s="73">
        <v>1.791666666666667</v>
      </c>
      <c r="C18" s="20">
        <v>3</v>
      </c>
      <c r="D18" s="9"/>
      <c r="E18" t="s" s="10">
        <v>1297</v>
      </c>
      <c r="F18" t="s" s="10">
        <v>1315</v>
      </c>
      <c r="G18" t="s" s="10">
        <v>550</v>
      </c>
      <c r="H18" s="20">
        <v>8</v>
      </c>
      <c r="I18" s="20">
        <v>60</v>
      </c>
      <c r="J18" s="20">
        <f>H18*$D$47+I18*$D$48</f>
        <v>722</v>
      </c>
    </row>
    <row r="19" ht="17" customHeight="1">
      <c r="A19" s="83">
        <v>41241</v>
      </c>
      <c r="B19" s="73">
        <v>1.569444444444444</v>
      </c>
      <c r="C19" s="20">
        <v>0.5</v>
      </c>
      <c r="D19" s="20">
        <v>1</v>
      </c>
      <c r="E19" t="s" s="10">
        <v>1297</v>
      </c>
      <c r="F19" t="s" s="10">
        <v>1316</v>
      </c>
      <c r="G19" t="s" s="10">
        <v>190</v>
      </c>
      <c r="H19" s="20">
        <v>3</v>
      </c>
      <c r="I19" s="20">
        <v>30</v>
      </c>
      <c r="J19" s="20">
        <f>H19*$D$47+I19*$D$48</f>
        <v>276</v>
      </c>
    </row>
    <row r="20" ht="17" customHeight="1">
      <c r="A20" s="83">
        <v>41242</v>
      </c>
      <c r="B20" s="73">
        <v>1.833333333333333</v>
      </c>
      <c r="C20" s="20">
        <v>1</v>
      </c>
      <c r="D20" s="9"/>
      <c r="E20" t="s" s="10">
        <v>188</v>
      </c>
      <c r="F20" t="s" s="10">
        <v>1309</v>
      </c>
      <c r="G20" t="s" s="10">
        <v>192</v>
      </c>
      <c r="H20" s="20">
        <v>1</v>
      </c>
      <c r="I20" s="20">
        <v>0</v>
      </c>
      <c r="J20" s="20">
        <f>H20*$D$47+I20*$D$48</f>
        <v>85</v>
      </c>
    </row>
    <row r="21" ht="17" customHeight="1">
      <c r="A21" s="83">
        <v>41254</v>
      </c>
      <c r="B21" s="73">
        <v>1.666666666666667</v>
      </c>
      <c r="C21" s="20">
        <v>0.5</v>
      </c>
      <c r="D21" s="9"/>
      <c r="E21" t="s" s="10">
        <v>188</v>
      </c>
      <c r="F21" t="s" s="10">
        <v>1313</v>
      </c>
      <c r="G21" t="s" s="10">
        <v>192</v>
      </c>
      <c r="H21" s="20">
        <v>0.5</v>
      </c>
      <c r="I21" s="20">
        <v>0</v>
      </c>
      <c r="J21" s="20">
        <f>H21*$D$47+I21*$D$48</f>
        <v>42.5</v>
      </c>
    </row>
    <row r="22" ht="17" customHeight="1">
      <c r="A22" s="83">
        <v>41262</v>
      </c>
      <c r="B22" s="73">
        <v>1.833333333333333</v>
      </c>
      <c r="C22" s="20">
        <v>0.5</v>
      </c>
      <c r="D22" s="9"/>
      <c r="E22" t="s" s="10">
        <v>188</v>
      </c>
      <c r="F22" t="s" s="10">
        <v>1317</v>
      </c>
      <c r="G22" t="s" s="10">
        <v>192</v>
      </c>
      <c r="H22" s="20">
        <v>0.5</v>
      </c>
      <c r="I22" s="20">
        <v>0</v>
      </c>
      <c r="J22" s="20">
        <f>H22*$D$47+I22*$D$48</f>
        <v>42.5</v>
      </c>
    </row>
    <row r="23" ht="17" customHeight="1">
      <c r="A23" s="83">
        <v>41265</v>
      </c>
      <c r="B23" s="73">
        <v>1.541666666666667</v>
      </c>
      <c r="C23" s="20">
        <v>3</v>
      </c>
      <c r="D23" s="9"/>
      <c r="E23" t="s" s="10">
        <v>1297</v>
      </c>
      <c r="F23" t="s" s="10">
        <v>1318</v>
      </c>
      <c r="G23" t="s" s="10">
        <v>190</v>
      </c>
      <c r="H23" s="20">
        <v>3</v>
      </c>
      <c r="I23" s="20">
        <v>30</v>
      </c>
      <c r="J23" s="20">
        <f>H23*$D$47+I23*$D$48</f>
        <v>276</v>
      </c>
    </row>
    <row r="24" ht="17" customHeight="1">
      <c r="A24" s="83">
        <v>41267</v>
      </c>
      <c r="B24" s="73">
        <v>1.416666666666667</v>
      </c>
      <c r="C24" s="20">
        <v>1</v>
      </c>
      <c r="D24" s="9"/>
      <c r="E24" t="s" s="10">
        <v>188</v>
      </c>
      <c r="F24" t="s" s="10">
        <v>1319</v>
      </c>
      <c r="G24" t="s" s="10">
        <v>192</v>
      </c>
      <c r="H24" s="20">
        <v>1</v>
      </c>
      <c r="I24" s="20">
        <v>0</v>
      </c>
      <c r="J24" s="20">
        <f>H24*$D$47+I24*$D$48</f>
        <v>85</v>
      </c>
    </row>
    <row r="25" ht="17" customHeight="1">
      <c r="A25" s="83">
        <v>41270</v>
      </c>
      <c r="B25" s="73">
        <v>1.395833333333333</v>
      </c>
      <c r="C25" s="20">
        <v>4</v>
      </c>
      <c r="D25" s="20">
        <v>1</v>
      </c>
      <c r="E25" t="s" s="10">
        <v>1297</v>
      </c>
      <c r="F25" t="s" s="10">
        <v>1320</v>
      </c>
      <c r="G25" t="s" s="10">
        <v>190</v>
      </c>
      <c r="H25" s="20">
        <v>10</v>
      </c>
      <c r="I25" s="20">
        <v>30</v>
      </c>
      <c r="J25" s="20">
        <f>H25*$D$47+I25*$D$48</f>
        <v>871</v>
      </c>
    </row>
    <row r="26" ht="17" customHeight="1">
      <c r="A26" s="83">
        <v>41274</v>
      </c>
      <c r="B26" s="73">
        <v>1.4375</v>
      </c>
      <c r="C26" s="20">
        <v>3</v>
      </c>
      <c r="D26" s="20">
        <v>1</v>
      </c>
      <c r="E26" t="s" s="10">
        <v>1297</v>
      </c>
      <c r="F26" t="s" s="10">
        <v>1321</v>
      </c>
      <c r="G26" t="s" s="10">
        <v>190</v>
      </c>
      <c r="H26" s="20">
        <v>8</v>
      </c>
      <c r="I26" s="20">
        <v>30</v>
      </c>
      <c r="J26" s="20">
        <f>H26*$D$47+I26*$D$48</f>
        <v>701</v>
      </c>
    </row>
    <row r="27" ht="17" customHeight="1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ht="17" customHeight="1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ht="17" customHeight="1">
      <c r="A29" s="9"/>
      <c r="B29" s="73"/>
      <c r="C29" s="9"/>
      <c r="D29" s="9"/>
      <c r="E29" s="9"/>
      <c r="F29" s="9"/>
      <c r="G29" s="9"/>
      <c r="H29" s="9"/>
      <c r="I29" s="9"/>
      <c r="J29" s="9"/>
    </row>
    <row r="30" ht="17" customHeight="1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ht="17" customHeight="1">
      <c r="A31" s="9"/>
      <c r="B31" s="9"/>
      <c r="C31" s="9"/>
      <c r="D31" s="9"/>
      <c r="E31" s="9"/>
      <c r="F31" t="s" s="12">
        <v>1322</v>
      </c>
      <c r="G31" s="23"/>
      <c r="H31" s="23"/>
      <c r="I31" s="23"/>
      <c r="J31" s="24">
        <f>SUM(J4:J30)</f>
        <v>6252.4</v>
      </c>
    </row>
    <row r="32" ht="17" customHeight="1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ht="17" customHeight="1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ht="17" customHeight="1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ht="17" customHeight="1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ht="17" customHeight="1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ht="17" customHeight="1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ht="17" customHeight="1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ht="17" customHeight="1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ht="17" customHeight="1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ht="17" customHeight="1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ht="17" customHeight="1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ht="17" customHeight="1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ht="17" customHeight="1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ht="17" customHeight="1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ht="17" customHeight="1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ht="17" customHeight="1">
      <c r="A47" t="s" s="10">
        <v>194</v>
      </c>
      <c r="B47" s="9"/>
      <c r="C47" s="9"/>
      <c r="D47" s="20">
        <v>85</v>
      </c>
      <c r="E47" s="9"/>
      <c r="F47" s="9"/>
      <c r="G47" s="9"/>
      <c r="H47" s="9"/>
      <c r="I47" s="9"/>
      <c r="J47" s="9"/>
    </row>
    <row r="48" ht="17" customHeight="1">
      <c r="A48" t="s" s="10">
        <v>1208</v>
      </c>
      <c r="B48" s="9"/>
      <c r="C48" s="9"/>
      <c r="D48" s="20">
        <v>0.7</v>
      </c>
      <c r="E48" s="9"/>
      <c r="F48" s="9"/>
      <c r="G48" s="9"/>
      <c r="H48" s="9"/>
      <c r="I48" s="9"/>
      <c r="J48" s="9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5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5" customWidth="1"/>
    <col min="2" max="2" width="21.1719" style="15" customWidth="1"/>
    <col min="3" max="3" width="2.17188" style="15" customWidth="1"/>
    <col min="4" max="4" width="3.5" style="15" customWidth="1"/>
    <col min="5" max="5" width="17.5" style="15" customWidth="1"/>
    <col min="6" max="6" width="12" style="15" customWidth="1"/>
    <col min="7" max="7" width="11.3516" style="15" customWidth="1"/>
    <col min="8" max="8" width="1.35156" style="15" customWidth="1"/>
    <col min="9" max="9" width="16.8516" style="15" customWidth="1"/>
    <col min="10" max="10" width="12.8516" style="15" customWidth="1"/>
    <col min="11" max="11" width="8.67188" style="15" customWidth="1"/>
    <col min="12" max="12" width="15.1719" style="15" customWidth="1"/>
    <col min="13" max="16384" width="10.8516" style="15" customWidth="1"/>
  </cols>
  <sheetData>
    <row r="1" ht="17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17" customHeight="1">
      <c r="A2" t="s" s="12">
        <v>32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ht="17" customHeight="1">
      <c r="A3" t="s" s="10">
        <v>33</v>
      </c>
      <c r="B3" s="9"/>
      <c r="C3" s="9"/>
      <c r="D3" s="9"/>
      <c r="E3" s="9"/>
      <c r="F3" s="9"/>
      <c r="G3" t="s" s="16">
        <v>34</v>
      </c>
      <c r="H3" s="9"/>
      <c r="I3" s="9"/>
      <c r="J3" s="9"/>
      <c r="K3" s="9"/>
      <c r="L3" s="9"/>
    </row>
    <row r="4" ht="17" customHeight="1">
      <c r="A4" s="9"/>
      <c r="B4" s="9"/>
      <c r="C4" s="9"/>
      <c r="D4" s="9"/>
      <c r="E4" t="s" s="17">
        <v>35</v>
      </c>
      <c r="F4" t="s" s="17">
        <v>36</v>
      </c>
      <c r="G4" s="18">
        <v>41494</v>
      </c>
      <c r="H4" s="19"/>
      <c r="I4" t="s" s="17">
        <v>37</v>
      </c>
      <c r="J4" t="s" s="17">
        <v>36</v>
      </c>
      <c r="K4" t="s" s="17">
        <v>38</v>
      </c>
      <c r="L4" t="s" s="17">
        <v>39</v>
      </c>
    </row>
    <row r="5" ht="17" customHeight="1">
      <c r="A5" t="s" s="10">
        <v>40</v>
      </c>
      <c r="B5" t="s" s="10">
        <v>41</v>
      </c>
      <c r="C5" s="9"/>
      <c r="D5" s="9"/>
      <c r="E5" s="20">
        <v>81.5</v>
      </c>
      <c r="F5" s="20">
        <f>ROUND(100/$E$11*E5,2)</f>
        <v>19.31</v>
      </c>
      <c r="G5" s="21">
        <v>20</v>
      </c>
      <c r="H5" s="9"/>
      <c r="I5" s="20">
        <v>70.5</v>
      </c>
      <c r="J5" s="20">
        <f>ROUND(100/$I$11*I5,2)</f>
        <v>19.34</v>
      </c>
      <c r="K5" s="20">
        <v>4</v>
      </c>
      <c r="L5" s="20">
        <v>101.5</v>
      </c>
    </row>
    <row r="6" ht="17" customHeight="1">
      <c r="A6" t="s" s="10">
        <v>42</v>
      </c>
      <c r="B6" t="s" s="10">
        <v>43</v>
      </c>
      <c r="C6" s="9"/>
      <c r="D6" s="9"/>
      <c r="E6" s="20">
        <v>127.5</v>
      </c>
      <c r="F6" s="20">
        <f>ROUND(100/$E$11*E6,2)</f>
        <v>30.21</v>
      </c>
      <c r="G6" s="21">
        <v>29</v>
      </c>
      <c r="H6" s="9"/>
      <c r="I6" s="20">
        <v>103.5</v>
      </c>
      <c r="J6" s="20">
        <f>ROUND(100/$I$11*I6,2)</f>
        <v>28.4</v>
      </c>
      <c r="K6" s="9"/>
      <c r="L6" s="20">
        <v>166</v>
      </c>
    </row>
    <row r="7" ht="17" customHeight="1">
      <c r="A7" t="s" s="10">
        <v>44</v>
      </c>
      <c r="B7" t="s" s="10">
        <v>45</v>
      </c>
      <c r="C7" s="9"/>
      <c r="D7" s="9"/>
      <c r="E7" s="20">
        <v>80</v>
      </c>
      <c r="F7" s="20">
        <f>ROUND(100/$E$11*E7,2)</f>
        <v>18.96</v>
      </c>
      <c r="G7" s="21">
        <v>20</v>
      </c>
      <c r="H7" s="9"/>
      <c r="I7" s="20">
        <v>71</v>
      </c>
      <c r="J7" s="20">
        <f>ROUND(100/$I$11*I7,2)</f>
        <v>19.48</v>
      </c>
      <c r="K7" s="20">
        <v>5.5</v>
      </c>
      <c r="L7" s="20">
        <v>14</v>
      </c>
    </row>
    <row r="8" ht="17" customHeight="1">
      <c r="A8" t="s" s="10">
        <v>46</v>
      </c>
      <c r="B8" t="s" s="10">
        <v>47</v>
      </c>
      <c r="C8" s="9"/>
      <c r="D8" s="9"/>
      <c r="E8" s="20">
        <v>28</v>
      </c>
      <c r="F8" s="20">
        <f>ROUND(100/$E$11*E8,2)</f>
        <v>6.64</v>
      </c>
      <c r="G8" s="21">
        <v>7</v>
      </c>
      <c r="H8" s="9"/>
      <c r="I8" s="20">
        <v>24.5</v>
      </c>
      <c r="J8" s="20">
        <f>ROUND(100/$I$11*I8,2)</f>
        <v>6.72</v>
      </c>
      <c r="K8" s="20">
        <v>4</v>
      </c>
      <c r="L8" s="20">
        <v>7.5</v>
      </c>
    </row>
    <row r="9" ht="17" customHeight="1">
      <c r="A9" t="s" s="10">
        <v>48</v>
      </c>
      <c r="B9" t="s" s="10">
        <v>49</v>
      </c>
      <c r="C9" s="9"/>
      <c r="D9" s="9"/>
      <c r="E9" s="20">
        <v>105</v>
      </c>
      <c r="F9" s="20">
        <f>ROUND(100/$E$11*E9,2)</f>
        <v>24.88</v>
      </c>
      <c r="G9" s="21">
        <v>24</v>
      </c>
      <c r="H9" s="9"/>
      <c r="I9" s="20">
        <v>95</v>
      </c>
      <c r="J9" s="20">
        <f>ROUND(100/$I$11*I9,2)</f>
        <v>26.06</v>
      </c>
      <c r="K9" s="9"/>
      <c r="L9" s="20">
        <v>3.5</v>
      </c>
    </row>
    <row r="10" ht="17" customHeight="1">
      <c r="A10" s="9"/>
      <c r="B10" s="9"/>
      <c r="C10" s="9"/>
      <c r="D10" s="9"/>
      <c r="E10" s="9"/>
      <c r="F10" s="9"/>
      <c r="G10" s="22"/>
      <c r="H10" s="9"/>
      <c r="I10" s="9"/>
      <c r="J10" s="9"/>
      <c r="K10" s="9"/>
      <c r="L10" s="9"/>
    </row>
    <row r="11" ht="17" customHeight="1">
      <c r="A11" t="s" s="12">
        <v>50</v>
      </c>
      <c r="B11" s="23"/>
      <c r="C11" s="23"/>
      <c r="D11" s="23"/>
      <c r="E11" s="24">
        <f>SUM(E5:E10)</f>
        <v>422</v>
      </c>
      <c r="F11" s="24">
        <f>SUM(F5:F10)</f>
        <v>100</v>
      </c>
      <c r="G11" s="21">
        <f>SUM(G5:G10)</f>
        <v>100</v>
      </c>
      <c r="H11" s="23"/>
      <c r="I11" s="24">
        <f>SUM(I5:I10)</f>
        <v>364.5</v>
      </c>
      <c r="J11" s="24">
        <f>SUM(J5:J10)</f>
        <v>100</v>
      </c>
      <c r="K11" s="9"/>
      <c r="L11" s="9"/>
    </row>
    <row r="12" ht="17" customHeight="1">
      <c r="A12" s="9"/>
      <c r="B12" s="9"/>
      <c r="C12" s="9"/>
      <c r="D12" s="9"/>
      <c r="E12" s="9"/>
      <c r="F12" s="9"/>
      <c r="G12" s="23"/>
      <c r="H12" s="9"/>
      <c r="I12" s="9"/>
      <c r="J12" s="9"/>
      <c r="K12" s="9"/>
      <c r="L12" s="9"/>
    </row>
    <row r="13" ht="17" customHeight="1">
      <c r="A13" s="9"/>
      <c r="B13" s="9"/>
      <c r="C13" s="9"/>
      <c r="D13" s="9"/>
      <c r="E13" s="9"/>
      <c r="F13" s="9"/>
      <c r="G13" s="23"/>
      <c r="H13" s="9"/>
      <c r="I13" s="9"/>
      <c r="J13" s="9"/>
      <c r="K13" s="9"/>
      <c r="L13" s="9"/>
    </row>
    <row r="14" ht="17" customHeight="1">
      <c r="A14" s="9"/>
      <c r="B14" s="9"/>
      <c r="C14" s="9"/>
      <c r="D14" s="9"/>
      <c r="E14" s="9"/>
      <c r="F14" s="9"/>
      <c r="G14" s="23"/>
      <c r="H14" s="9"/>
      <c r="I14" s="9"/>
      <c r="J14" s="9"/>
      <c r="K14" s="9"/>
      <c r="L14" s="9"/>
    </row>
    <row r="15" ht="17" customHeight="1">
      <c r="A15" s="9"/>
      <c r="B15" s="9"/>
      <c r="C15" s="9"/>
      <c r="D15" s="9"/>
      <c r="E15" s="9"/>
      <c r="F15" s="9"/>
      <c r="G15" s="23"/>
      <c r="H15" s="9"/>
      <c r="I15" s="9"/>
      <c r="J15" s="9"/>
      <c r="K15" s="9"/>
      <c r="L15" s="9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0.xml><?xml version="1.0" encoding="utf-8"?>
<worksheet xmlns:r="http://schemas.openxmlformats.org/officeDocument/2006/relationships" xmlns="http://schemas.openxmlformats.org/spreadsheetml/2006/main">
  <dimension ref="A1:H14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16" customWidth="1"/>
    <col min="2" max="2" width="6.5" style="116" customWidth="1"/>
    <col min="3" max="3" width="6.67188" style="116" customWidth="1"/>
    <col min="4" max="4" width="12.5" style="116" customWidth="1"/>
    <col min="5" max="5" width="15" style="116" customWidth="1"/>
    <col min="6" max="6" width="50.6719" style="116" customWidth="1"/>
    <col min="7" max="7" width="42.6719" style="116" customWidth="1"/>
    <col min="8" max="8" width="14.3516" style="116" customWidth="1"/>
    <col min="9" max="16384" width="10.8516" style="116" customWidth="1"/>
  </cols>
  <sheetData>
    <row r="1" ht="18" customHeight="1">
      <c r="A1" t="s" s="7">
        <v>1324</v>
      </c>
      <c r="B1" s="8"/>
      <c r="C1" s="8"/>
      <c r="D1" s="9"/>
      <c r="E1" s="9"/>
      <c r="F1" s="9"/>
      <c r="G1" s="9"/>
      <c r="H1" s="9"/>
    </row>
    <row r="2" ht="17" customHeight="1">
      <c r="A2" s="9"/>
      <c r="B2" s="9"/>
      <c r="C2" s="9"/>
      <c r="D2" s="9"/>
      <c r="E2" s="9"/>
      <c r="F2" s="9"/>
      <c r="G2" s="9"/>
      <c r="H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59</v>
      </c>
    </row>
    <row r="4" ht="17" customHeight="1">
      <c r="A4" s="67">
        <v>41025</v>
      </c>
      <c r="B4" s="9"/>
      <c r="C4" s="9"/>
      <c r="D4" s="9"/>
      <c r="E4" t="s" s="10">
        <v>1325</v>
      </c>
      <c r="F4" t="s" s="10">
        <v>1326</v>
      </c>
      <c r="G4" t="s" s="10">
        <v>160</v>
      </c>
      <c r="H4" s="20">
        <v>785</v>
      </c>
    </row>
    <row r="5" ht="17" customHeight="1">
      <c r="A5" s="67">
        <v>41029</v>
      </c>
      <c r="B5" s="9"/>
      <c r="C5" s="9"/>
      <c r="D5" s="9"/>
      <c r="E5" t="s" s="10">
        <v>1327</v>
      </c>
      <c r="F5" t="s" s="10">
        <v>1328</v>
      </c>
      <c r="G5" t="s" s="10">
        <v>160</v>
      </c>
      <c r="H5" s="20">
        <v>8002</v>
      </c>
    </row>
    <row r="6" ht="17" customHeight="1">
      <c r="A6" s="67">
        <v>41186</v>
      </c>
      <c r="B6" s="9"/>
      <c r="C6" s="9"/>
      <c r="D6" s="9"/>
      <c r="E6" t="s" s="10">
        <v>1280</v>
      </c>
      <c r="F6" t="s" s="10">
        <v>1329</v>
      </c>
      <c r="G6" t="s" s="10">
        <v>1330</v>
      </c>
      <c r="H6" s="20">
        <v>1500</v>
      </c>
    </row>
    <row r="7" ht="17" customHeight="1">
      <c r="A7" s="67">
        <v>41192</v>
      </c>
      <c r="B7" s="9"/>
      <c r="C7" s="9"/>
      <c r="D7" s="9"/>
      <c r="E7" t="s" s="10">
        <v>188</v>
      </c>
      <c r="F7" t="s" s="10">
        <v>1331</v>
      </c>
      <c r="G7" t="s" s="10">
        <v>192</v>
      </c>
      <c r="H7" s="20">
        <v>100</v>
      </c>
    </row>
    <row r="8" ht="17" customHeight="1">
      <c r="A8" s="67">
        <v>41208</v>
      </c>
      <c r="B8" s="9"/>
      <c r="C8" s="9"/>
      <c r="D8" s="9"/>
      <c r="E8" t="s" s="10">
        <v>160</v>
      </c>
      <c r="F8" t="s" s="10">
        <v>1332</v>
      </c>
      <c r="G8" t="s" s="10">
        <v>160</v>
      </c>
      <c r="H8" s="20">
        <v>10</v>
      </c>
    </row>
    <row r="9" ht="17" customHeight="1">
      <c r="A9" s="67">
        <v>41238</v>
      </c>
      <c r="B9" s="9"/>
      <c r="C9" s="9"/>
      <c r="D9" s="9"/>
      <c r="E9" t="s" s="10">
        <v>1333</v>
      </c>
      <c r="F9" t="s" s="10">
        <v>1334</v>
      </c>
      <c r="G9" t="s" s="10">
        <v>550</v>
      </c>
      <c r="H9" s="20">
        <v>163</v>
      </c>
    </row>
    <row r="10" ht="17" customHeight="1">
      <c r="A10" s="67">
        <v>41266</v>
      </c>
      <c r="B10" s="9"/>
      <c r="C10" s="9"/>
      <c r="D10" s="9"/>
      <c r="E10" t="s" s="10">
        <v>1335</v>
      </c>
      <c r="F10" t="s" s="10">
        <v>1336</v>
      </c>
      <c r="G10" t="s" s="10">
        <v>1330</v>
      </c>
      <c r="H10" s="20">
        <v>1431</v>
      </c>
    </row>
    <row r="11" ht="17" customHeight="1">
      <c r="A11" s="67">
        <v>41266</v>
      </c>
      <c r="B11" s="9"/>
      <c r="C11" s="9"/>
      <c r="D11" s="9"/>
      <c r="E11" t="s" s="10">
        <v>1337</v>
      </c>
      <c r="F11" t="s" s="10">
        <v>1338</v>
      </c>
      <c r="G11" t="s" s="10">
        <v>1330</v>
      </c>
      <c r="H11" s="20">
        <v>3108</v>
      </c>
    </row>
    <row r="12" ht="17" customHeight="1">
      <c r="A12" s="67">
        <v>41272</v>
      </c>
      <c r="B12" s="9"/>
      <c r="C12" s="9"/>
      <c r="D12" s="9"/>
      <c r="E12" t="s" s="10">
        <v>747</v>
      </c>
      <c r="F12" t="s" s="10">
        <v>1339</v>
      </c>
      <c r="G12" t="s" s="10">
        <v>160</v>
      </c>
      <c r="H12" s="20">
        <v>32</v>
      </c>
    </row>
    <row r="13" ht="17" customHeight="1">
      <c r="A13" s="9"/>
      <c r="B13" s="9"/>
      <c r="C13" s="9"/>
      <c r="D13" s="9"/>
      <c r="E13" s="9"/>
      <c r="F13" s="9"/>
      <c r="G13" s="9"/>
      <c r="H13" s="9"/>
    </row>
    <row r="14" ht="17" customHeight="1">
      <c r="A14" t="s" s="12">
        <v>1340</v>
      </c>
      <c r="B14" s="23"/>
      <c r="C14" s="23"/>
      <c r="D14" s="23"/>
      <c r="E14" s="23"/>
      <c r="F14" s="23"/>
      <c r="G14" s="23"/>
      <c r="H14" s="24">
        <f>SUM(H4:H13)</f>
        <v>15131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1.xml><?xml version="1.0" encoding="utf-8"?>
<worksheet xmlns:r="http://schemas.openxmlformats.org/officeDocument/2006/relationships" xmlns="http://schemas.openxmlformats.org/spreadsheetml/2006/main">
  <dimension ref="A1:J25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17" customWidth="1"/>
    <col min="2" max="2" width="6.5" style="117" customWidth="1"/>
    <col min="3" max="3" width="6.67188" style="117" customWidth="1"/>
    <col min="4" max="4" width="12.5" style="117" customWidth="1"/>
    <col min="5" max="5" width="15" style="117" customWidth="1"/>
    <col min="6" max="6" width="50.6719" style="117" customWidth="1"/>
    <col min="7" max="7" width="42.6719" style="117" customWidth="1"/>
    <col min="8" max="9" width="10.8516" style="117" customWidth="1"/>
    <col min="10" max="10" width="14.3516" style="117" customWidth="1"/>
    <col min="11" max="16384" width="10.8516" style="117" customWidth="1"/>
  </cols>
  <sheetData>
    <row r="1" ht="18" customHeight="1">
      <c r="A1" t="s" s="7">
        <v>1342</v>
      </c>
      <c r="B1" s="8"/>
      <c r="C1" s="8"/>
      <c r="D1" s="9"/>
      <c r="E1" s="9"/>
      <c r="F1" s="9"/>
      <c r="G1" s="9"/>
      <c r="H1" s="9"/>
      <c r="I1" s="9"/>
      <c r="J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</row>
    <row r="4" ht="17" customHeight="1">
      <c r="A4" s="67">
        <v>41040</v>
      </c>
      <c r="B4" s="9"/>
      <c r="C4" s="9"/>
      <c r="D4" s="9"/>
      <c r="E4" t="s" s="10">
        <v>1343</v>
      </c>
      <c r="F4" t="s" s="10">
        <v>1344</v>
      </c>
      <c r="G4" t="s" s="10">
        <v>160</v>
      </c>
      <c r="H4" s="9"/>
      <c r="I4" s="9"/>
      <c r="J4" s="20">
        <v>152</v>
      </c>
    </row>
    <row r="5" ht="17" customHeight="1">
      <c r="A5" s="67">
        <v>41096</v>
      </c>
      <c r="B5" s="9"/>
      <c r="C5" s="9"/>
      <c r="D5" s="9"/>
      <c r="E5" t="s" s="10">
        <v>1345</v>
      </c>
      <c r="F5" t="s" s="10">
        <v>1346</v>
      </c>
      <c r="G5" t="s" s="10">
        <v>192</v>
      </c>
      <c r="H5" s="9"/>
      <c r="I5" s="9"/>
      <c r="J5" s="20">
        <v>24</v>
      </c>
    </row>
    <row r="6" ht="17" customHeight="1">
      <c r="A6" s="67">
        <v>41110</v>
      </c>
      <c r="B6" s="9"/>
      <c r="C6" s="9"/>
      <c r="D6" s="9"/>
      <c r="E6" t="s" s="10">
        <v>1347</v>
      </c>
      <c r="F6" t="s" s="10">
        <v>1348</v>
      </c>
      <c r="G6" t="s" s="10">
        <v>1349</v>
      </c>
      <c r="H6" s="9"/>
      <c r="I6" s="9"/>
      <c r="J6" s="20">
        <v>50</v>
      </c>
    </row>
    <row r="7" ht="17" customHeight="1">
      <c r="A7" s="67">
        <v>41111</v>
      </c>
      <c r="B7" s="9"/>
      <c r="C7" s="9"/>
      <c r="D7" s="9"/>
      <c r="E7" t="s" s="10">
        <v>305</v>
      </c>
      <c r="F7" t="s" s="10">
        <v>1350</v>
      </c>
      <c r="G7" t="s" s="10">
        <v>1270</v>
      </c>
      <c r="H7" s="9"/>
      <c r="I7" s="9"/>
      <c r="J7" s="20">
        <v>8</v>
      </c>
    </row>
    <row r="8" ht="17" customHeight="1">
      <c r="A8" s="67">
        <v>41120</v>
      </c>
      <c r="B8" s="9"/>
      <c r="C8" s="9"/>
      <c r="D8" s="9"/>
      <c r="E8" t="s" s="10">
        <v>1351</v>
      </c>
      <c r="F8" t="s" s="10">
        <v>1352</v>
      </c>
      <c r="G8" t="s" s="10">
        <v>160</v>
      </c>
      <c r="H8" s="9"/>
      <c r="I8" s="9"/>
      <c r="J8" s="20">
        <v>154</v>
      </c>
    </row>
    <row r="9" ht="17" customHeight="1">
      <c r="A9" s="67">
        <v>41120</v>
      </c>
      <c r="B9" s="9"/>
      <c r="C9" s="9"/>
      <c r="D9" s="9"/>
      <c r="E9" t="s" s="10">
        <v>1345</v>
      </c>
      <c r="F9" t="s" s="10">
        <v>1353</v>
      </c>
      <c r="G9" t="s" s="10">
        <v>192</v>
      </c>
      <c r="H9" s="9"/>
      <c r="I9" s="9"/>
      <c r="J9" s="20">
        <v>27</v>
      </c>
    </row>
    <row r="10" ht="17" customHeight="1">
      <c r="A10" s="67">
        <v>41137</v>
      </c>
      <c r="B10" s="9"/>
      <c r="C10" s="9"/>
      <c r="D10" s="9"/>
      <c r="E10" t="s" s="10">
        <v>1354</v>
      </c>
      <c r="F10" t="s" s="10">
        <v>1355</v>
      </c>
      <c r="G10" t="s" s="10">
        <v>160</v>
      </c>
      <c r="H10" s="9"/>
      <c r="I10" s="9"/>
      <c r="J10" s="20">
        <v>404</v>
      </c>
    </row>
    <row r="11" ht="17" customHeight="1">
      <c r="A11" s="67">
        <v>41144</v>
      </c>
      <c r="B11" s="9"/>
      <c r="C11" s="9"/>
      <c r="D11" s="9"/>
      <c r="E11" t="s" s="10">
        <v>1356</v>
      </c>
      <c r="F11" t="s" s="10">
        <v>1357</v>
      </c>
      <c r="G11" t="s" s="10">
        <v>192</v>
      </c>
      <c r="H11" s="9"/>
      <c r="I11" s="9"/>
      <c r="J11" s="20">
        <v>6</v>
      </c>
    </row>
    <row r="12" ht="17" customHeight="1">
      <c r="A12" s="67">
        <v>41157</v>
      </c>
      <c r="B12" s="9"/>
      <c r="C12" s="9"/>
      <c r="D12" s="9"/>
      <c r="E12" t="s" s="10">
        <v>1356</v>
      </c>
      <c r="F12" t="s" s="10">
        <v>1357</v>
      </c>
      <c r="G12" t="s" s="10">
        <v>192</v>
      </c>
      <c r="H12" s="9"/>
      <c r="I12" s="9"/>
      <c r="J12" s="20">
        <v>4</v>
      </c>
    </row>
    <row r="13" ht="17" customHeight="1">
      <c r="A13" s="67">
        <v>41169</v>
      </c>
      <c r="B13" s="9"/>
      <c r="C13" s="9"/>
      <c r="D13" s="9"/>
      <c r="E13" t="s" s="10">
        <v>1358</v>
      </c>
      <c r="F13" t="s" s="10">
        <v>1359</v>
      </c>
      <c r="G13" t="s" s="10">
        <v>160</v>
      </c>
      <c r="H13" s="9"/>
      <c r="I13" s="9"/>
      <c r="J13" s="20">
        <v>1742</v>
      </c>
    </row>
    <row r="14" ht="17" customHeight="1">
      <c r="A14" s="67">
        <v>41170</v>
      </c>
      <c r="B14" s="9"/>
      <c r="C14" s="9"/>
      <c r="D14" s="9"/>
      <c r="E14" t="s" s="10">
        <v>1360</v>
      </c>
      <c r="F14" t="s" s="10">
        <v>1357</v>
      </c>
      <c r="G14" t="s" s="10">
        <v>192</v>
      </c>
      <c r="H14" s="9"/>
      <c r="I14" s="9"/>
      <c r="J14" s="20">
        <v>13</v>
      </c>
    </row>
    <row r="15" ht="17" customHeight="1">
      <c r="A15" s="67">
        <v>41174</v>
      </c>
      <c r="B15" s="9"/>
      <c r="C15" s="9"/>
      <c r="D15" s="9"/>
      <c r="E15" t="s" s="10">
        <v>1361</v>
      </c>
      <c r="F15" t="s" s="10">
        <v>1362</v>
      </c>
      <c r="G15" t="s" s="10">
        <v>1363</v>
      </c>
      <c r="H15" s="9"/>
      <c r="I15" s="9"/>
      <c r="J15" s="20">
        <v>30</v>
      </c>
    </row>
    <row r="16" ht="17" customHeight="1">
      <c r="A16" s="67">
        <v>41192</v>
      </c>
      <c r="B16" s="9"/>
      <c r="C16" s="9"/>
      <c r="D16" s="9"/>
      <c r="E16" t="s" s="10">
        <v>1360</v>
      </c>
      <c r="F16" t="s" s="10">
        <v>1364</v>
      </c>
      <c r="G16" t="s" s="10">
        <v>192</v>
      </c>
      <c r="H16" s="9"/>
      <c r="I16" s="9"/>
      <c r="J16" s="20">
        <v>64</v>
      </c>
    </row>
    <row r="17" ht="17" customHeight="1">
      <c r="A17" s="67">
        <v>41213</v>
      </c>
      <c r="B17" s="9"/>
      <c r="C17" s="9"/>
      <c r="D17" s="9"/>
      <c r="E17" t="s" s="10">
        <v>1360</v>
      </c>
      <c r="F17" t="s" s="10">
        <v>1357</v>
      </c>
      <c r="G17" t="s" s="10">
        <v>192</v>
      </c>
      <c r="H17" s="9"/>
      <c r="I17" s="9"/>
      <c r="J17" s="20">
        <v>10</v>
      </c>
    </row>
    <row r="18" ht="17" customHeight="1">
      <c r="A18" s="67">
        <v>41222</v>
      </c>
      <c r="B18" s="9"/>
      <c r="C18" s="9"/>
      <c r="D18" s="9"/>
      <c r="E18" t="s" s="10">
        <v>1365</v>
      </c>
      <c r="F18" t="s" s="10">
        <v>1366</v>
      </c>
      <c r="G18" t="s" s="10">
        <v>160</v>
      </c>
      <c r="H18" s="9"/>
      <c r="I18" s="9"/>
      <c r="J18" s="20">
        <v>188</v>
      </c>
    </row>
    <row r="19" ht="17" customHeight="1">
      <c r="A19" s="67">
        <v>41240</v>
      </c>
      <c r="B19" s="9"/>
      <c r="C19" s="9"/>
      <c r="D19" s="9"/>
      <c r="E19" t="s" s="10">
        <v>1356</v>
      </c>
      <c r="F19" t="s" s="10">
        <v>1357</v>
      </c>
      <c r="G19" t="s" s="10">
        <v>192</v>
      </c>
      <c r="H19" s="9"/>
      <c r="I19" s="9"/>
      <c r="J19" s="20">
        <v>62</v>
      </c>
    </row>
    <row r="20" ht="17" customHeight="1">
      <c r="A20" s="67">
        <v>41194</v>
      </c>
      <c r="B20" s="9"/>
      <c r="C20" s="9"/>
      <c r="D20" s="9"/>
      <c r="E20" t="s" s="10">
        <v>1367</v>
      </c>
      <c r="F20" t="s" s="10">
        <v>66</v>
      </c>
      <c r="G20" t="s" s="10">
        <v>160</v>
      </c>
      <c r="H20" s="9"/>
      <c r="I20" s="9"/>
      <c r="J20" s="20">
        <v>99</v>
      </c>
    </row>
    <row r="21" ht="17" customHeight="1">
      <c r="A21" s="67">
        <v>41266</v>
      </c>
      <c r="B21" s="9"/>
      <c r="C21" s="9"/>
      <c r="D21" s="9"/>
      <c r="E21" t="s" s="10">
        <v>1351</v>
      </c>
      <c r="F21" t="s" s="10">
        <v>1368</v>
      </c>
      <c r="G21" t="s" s="10">
        <v>160</v>
      </c>
      <c r="H21" s="9"/>
      <c r="I21" s="9"/>
      <c r="J21" s="20">
        <v>14</v>
      </c>
    </row>
    <row r="22" ht="17" customHeight="1">
      <c r="A22" s="67">
        <v>41274</v>
      </c>
      <c r="B22" s="9"/>
      <c r="C22" s="9"/>
      <c r="D22" s="9"/>
      <c r="E22" t="s" s="10">
        <v>487</v>
      </c>
      <c r="F22" t="s" s="10">
        <v>1369</v>
      </c>
      <c r="G22" t="s" s="10">
        <v>160</v>
      </c>
      <c r="H22" s="20">
        <v>80</v>
      </c>
      <c r="I22" s="9"/>
      <c r="J22" s="20">
        <v>2400</v>
      </c>
    </row>
    <row r="23" ht="17" customHeight="1">
      <c r="A23" s="67">
        <v>41274</v>
      </c>
      <c r="B23" s="9"/>
      <c r="C23" s="9"/>
      <c r="D23" s="9"/>
      <c r="E23" t="s" s="10">
        <v>374</v>
      </c>
      <c r="F23" t="s" s="10">
        <v>1370</v>
      </c>
      <c r="G23" t="s" s="10">
        <v>192</v>
      </c>
      <c r="H23" s="20">
        <v>20</v>
      </c>
      <c r="I23" s="9"/>
      <c r="J23" s="20">
        <v>1000</v>
      </c>
    </row>
    <row r="24" ht="17" customHeight="1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ht="17" customHeight="1">
      <c r="A25" t="s" s="12">
        <v>1340</v>
      </c>
      <c r="B25" s="23"/>
      <c r="C25" s="23"/>
      <c r="D25" s="23"/>
      <c r="E25" s="23"/>
      <c r="F25" s="23"/>
      <c r="G25" s="23"/>
      <c r="H25" s="23"/>
      <c r="I25" s="23"/>
      <c r="J25" s="24">
        <f>SUM(J4:J24)</f>
        <v>6451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63"/>
  <sheetViews>
    <sheetView workbookViewId="0" showGridLines="0" defaultGridColor="1"/>
  </sheetViews>
  <sheetFormatPr defaultColWidth="10.8333" defaultRowHeight="16" customHeight="1" outlineLevelRow="0" outlineLevelCol="0"/>
  <cols>
    <col min="1" max="1" width="10.8516" style="25" customWidth="1"/>
    <col min="2" max="2" width="1.5" style="25" customWidth="1"/>
    <col min="3" max="3" width="34.6719" style="25" customWidth="1"/>
    <col min="4" max="4" width="37.6719" style="25" customWidth="1"/>
    <col min="5" max="5" width="13.3516" style="25" customWidth="1"/>
    <col min="6" max="6" width="11.3516" style="25" customWidth="1"/>
    <col min="7" max="7" width="14.6719" style="25" customWidth="1"/>
    <col min="8" max="8" width="12.1719" style="25" customWidth="1"/>
    <col min="9" max="9" width="13.1719" style="25" customWidth="1"/>
    <col min="10" max="16384" width="10.8516" style="25" customWidth="1"/>
  </cols>
  <sheetData>
    <row r="1" ht="19" customHeight="1">
      <c r="A1" t="s" s="7">
        <v>52</v>
      </c>
      <c r="B1" s="9"/>
      <c r="C1" s="9"/>
      <c r="D1" s="9"/>
      <c r="E1" s="9"/>
      <c r="F1" s="9"/>
      <c r="G1" s="11"/>
      <c r="H1" s="20"/>
      <c r="I1" s="11"/>
    </row>
    <row r="2" ht="17" customHeight="1">
      <c r="A2" s="9"/>
      <c r="B2" s="9"/>
      <c r="C2" s="9"/>
      <c r="D2" s="9"/>
      <c r="E2" s="9"/>
      <c r="F2" s="9"/>
      <c r="G2" s="11"/>
      <c r="H2" s="20"/>
      <c r="I2" s="11"/>
    </row>
    <row r="3" ht="19" customHeight="1">
      <c r="A3" t="s" s="26">
        <v>53</v>
      </c>
      <c r="B3" s="9"/>
      <c r="C3" s="9"/>
      <c r="D3" s="9"/>
      <c r="E3" s="9"/>
      <c r="F3" s="9"/>
      <c r="G3" s="11"/>
      <c r="H3" s="20"/>
      <c r="I3" s="11"/>
    </row>
    <row r="4" ht="19" customHeight="1">
      <c r="A4" s="8"/>
      <c r="B4" s="9"/>
      <c r="C4" s="9"/>
      <c r="D4" s="9"/>
      <c r="E4" s="9"/>
      <c r="F4" s="9"/>
      <c r="G4" s="11"/>
      <c r="H4" s="20"/>
      <c r="I4" s="11"/>
    </row>
    <row r="5" ht="17" customHeight="1">
      <c r="A5" t="s" s="27">
        <v>54</v>
      </c>
      <c r="B5" s="28"/>
      <c r="C5" s="28"/>
      <c r="D5" s="28"/>
      <c r="E5" s="28"/>
      <c r="F5" s="28"/>
      <c r="G5" s="29"/>
      <c r="H5" s="30"/>
      <c r="I5" s="29"/>
    </row>
    <row r="6" ht="34" customHeight="1">
      <c r="A6" t="s" s="31">
        <v>55</v>
      </c>
      <c r="B6" s="32"/>
      <c r="C6" t="s" s="31">
        <v>56</v>
      </c>
      <c r="D6" t="s" s="31">
        <v>57</v>
      </c>
      <c r="E6" t="s" s="33">
        <v>58</v>
      </c>
      <c r="F6" s="34"/>
      <c r="G6" t="s" s="31">
        <v>59</v>
      </c>
      <c r="H6" t="s" s="31">
        <v>60</v>
      </c>
      <c r="I6" t="s" s="31">
        <v>61</v>
      </c>
    </row>
    <row r="7" ht="17" customHeight="1">
      <c r="A7" s="35">
        <v>45304</v>
      </c>
      <c r="B7" s="36"/>
      <c r="C7" t="s" s="37">
        <v>62</v>
      </c>
      <c r="D7" t="s" s="37">
        <v>63</v>
      </c>
      <c r="E7" t="s" s="38">
        <v>64</v>
      </c>
      <c r="F7" s="39"/>
      <c r="G7" s="40">
        <v>1123.7</v>
      </c>
      <c r="H7" s="41">
        <v>1</v>
      </c>
      <c r="I7" s="42">
        <f>H7*G7</f>
        <v>1123.7</v>
      </c>
    </row>
    <row r="8" ht="17" customHeight="1">
      <c r="A8" s="35">
        <v>45336</v>
      </c>
      <c r="B8" s="36"/>
      <c r="C8" t="s" s="37">
        <v>65</v>
      </c>
      <c r="D8" t="s" s="37">
        <v>66</v>
      </c>
      <c r="E8" t="s" s="38">
        <v>64</v>
      </c>
      <c r="F8" s="39"/>
      <c r="G8" s="40">
        <v>125</v>
      </c>
      <c r="H8" s="41">
        <v>1</v>
      </c>
      <c r="I8" s="42">
        <f>H8*G8</f>
        <v>125</v>
      </c>
    </row>
    <row r="9" ht="17" customHeight="1">
      <c r="A9" s="35">
        <v>45381</v>
      </c>
      <c r="B9" s="36"/>
      <c r="C9" t="s" s="37">
        <v>67</v>
      </c>
      <c r="D9" t="s" s="37">
        <v>68</v>
      </c>
      <c r="E9" t="s" s="38">
        <v>64</v>
      </c>
      <c r="F9" s="43"/>
      <c r="G9" s="40">
        <v>226</v>
      </c>
      <c r="H9" s="41">
        <v>1</v>
      </c>
      <c r="I9" s="42">
        <f>H9*G9</f>
        <v>226</v>
      </c>
    </row>
    <row r="10" ht="17" customHeight="1">
      <c r="A10" s="35">
        <v>45637</v>
      </c>
      <c r="B10" s="36"/>
      <c r="C10" t="s" s="37">
        <v>65</v>
      </c>
      <c r="D10" t="s" s="37">
        <v>66</v>
      </c>
      <c r="E10" t="s" s="38">
        <v>64</v>
      </c>
      <c r="F10" s="39"/>
      <c r="G10" s="40">
        <v>89.7</v>
      </c>
      <c r="H10" s="41">
        <v>1</v>
      </c>
      <c r="I10" s="42">
        <f>H10*G10</f>
        <v>89.7</v>
      </c>
    </row>
    <row r="11" ht="17" customHeight="1">
      <c r="A11" s="36"/>
      <c r="B11" s="36"/>
      <c r="C11" s="36"/>
      <c r="D11" s="36"/>
      <c r="E11" s="43"/>
      <c r="F11" s="43"/>
      <c r="G11" s="40"/>
      <c r="H11" s="41"/>
      <c r="I11" s="42"/>
    </row>
    <row r="12" ht="17" customHeight="1">
      <c r="A12" s="44"/>
      <c r="B12" s="32"/>
      <c r="C12" t="s" s="31">
        <v>69</v>
      </c>
      <c r="D12" s="32"/>
      <c r="E12" s="45">
        <f>I12</f>
        <v>1564.4</v>
      </c>
      <c r="F12" s="45"/>
      <c r="G12" s="42">
        <f>SUM(G8:G11)</f>
        <v>440.7</v>
      </c>
      <c r="H12" s="46"/>
      <c r="I12" s="42">
        <f>SUM(I7:I11)</f>
        <v>1564.4</v>
      </c>
    </row>
    <row r="13" ht="17" customHeight="1">
      <c r="A13" s="47"/>
      <c r="B13" s="47"/>
      <c r="C13" s="47"/>
      <c r="D13" s="47"/>
      <c r="E13" s="47"/>
      <c r="F13" s="47"/>
      <c r="G13" s="48"/>
      <c r="H13" s="49"/>
      <c r="I13" s="48"/>
    </row>
    <row r="14" ht="17" customHeight="1">
      <c r="A14" t="s" s="12">
        <v>70</v>
      </c>
      <c r="B14" s="9"/>
      <c r="C14" s="23"/>
      <c r="D14" t="s" s="12">
        <v>71</v>
      </c>
      <c r="E14" s="23"/>
      <c r="F14" t="s" s="12">
        <v>72</v>
      </c>
      <c r="G14" s="11"/>
      <c r="H14" t="s" s="12">
        <v>73</v>
      </c>
      <c r="I14" s="11"/>
    </row>
    <row r="15" ht="17" customHeight="1">
      <c r="A15" s="9"/>
      <c r="B15" s="9"/>
      <c r="C15" s="9"/>
      <c r="D15" s="9"/>
      <c r="E15" s="9"/>
      <c r="F15" s="9"/>
      <c r="G15" s="11"/>
      <c r="H15" s="20"/>
      <c r="I15" s="11"/>
    </row>
    <row r="16" ht="17" customHeight="1">
      <c r="A16" s="9"/>
      <c r="B16" s="9"/>
      <c r="C16" s="9"/>
      <c r="D16" s="9"/>
      <c r="E16" s="9"/>
      <c r="F16" s="9"/>
      <c r="G16" t="s" s="12">
        <v>74</v>
      </c>
      <c r="H16" s="24"/>
      <c r="I16" s="13">
        <f>I12</f>
        <v>1564.4</v>
      </c>
    </row>
    <row r="17" ht="17" customHeight="1">
      <c r="A17" t="s" s="10">
        <v>75</v>
      </c>
      <c r="B17" s="9"/>
      <c r="C17" s="9"/>
      <c r="D17" s="9"/>
      <c r="E17" s="9"/>
      <c r="F17" s="20">
        <v>0.2</v>
      </c>
      <c r="G17" s="11"/>
      <c r="H17" s="20"/>
      <c r="I17" s="11">
        <f>$E$12*F17</f>
        <v>312.88</v>
      </c>
    </row>
    <row r="18" ht="17" customHeight="1">
      <c r="A18" t="s" s="10">
        <v>76</v>
      </c>
      <c r="B18" s="9"/>
      <c r="C18" s="9"/>
      <c r="D18" s="9"/>
      <c r="E18" s="9"/>
      <c r="F18" s="20">
        <v>0.29</v>
      </c>
      <c r="G18" s="11"/>
      <c r="H18" s="20"/>
      <c r="I18" s="11">
        <f>$E$12*F18</f>
        <v>453.676</v>
      </c>
    </row>
    <row r="19" ht="17" customHeight="1">
      <c r="A19" t="s" s="10">
        <v>77</v>
      </c>
      <c r="B19" s="9"/>
      <c r="C19" s="9"/>
      <c r="D19" s="9"/>
      <c r="E19" s="9"/>
      <c r="F19" s="20">
        <v>0.19</v>
      </c>
      <c r="G19" s="11"/>
      <c r="H19" s="20"/>
      <c r="I19" s="11">
        <f>$E$12*F19</f>
        <v>297.236</v>
      </c>
    </row>
    <row r="20" ht="17" customHeight="1">
      <c r="A20" t="s" s="10">
        <v>78</v>
      </c>
      <c r="B20" s="9"/>
      <c r="C20" s="9"/>
      <c r="D20" s="9"/>
      <c r="E20" s="9"/>
      <c r="F20" s="20">
        <v>0.07000000000000001</v>
      </c>
      <c r="G20" s="11"/>
      <c r="H20" s="20"/>
      <c r="I20" s="11">
        <f>$E$12*F20</f>
        <v>109.508</v>
      </c>
    </row>
    <row r="21" ht="17" customHeight="1">
      <c r="A21" t="s" s="10">
        <v>79</v>
      </c>
      <c r="B21" s="9"/>
      <c r="C21" s="9"/>
      <c r="D21" s="9"/>
      <c r="E21" s="9"/>
      <c r="F21" s="20">
        <v>0.25</v>
      </c>
      <c r="G21" s="11"/>
      <c r="H21" s="20"/>
      <c r="I21" s="11">
        <f>$E$12*F21</f>
        <v>391.1</v>
      </c>
    </row>
    <row r="22" ht="17" customHeight="1">
      <c r="A22" s="9"/>
      <c r="B22" s="9"/>
      <c r="C22" s="9"/>
      <c r="D22" s="9"/>
      <c r="E22" s="9"/>
      <c r="F22" s="9"/>
      <c r="G22" s="11"/>
      <c r="H22" s="20"/>
      <c r="I22" s="11"/>
    </row>
    <row r="23" ht="17" customHeight="1">
      <c r="A23" t="s" s="50">
        <v>80</v>
      </c>
      <c r="B23" s="9"/>
      <c r="C23" s="23"/>
      <c r="D23" s="9"/>
      <c r="E23" s="9"/>
      <c r="F23" s="9"/>
      <c r="G23" t="s" s="12">
        <v>81</v>
      </c>
      <c r="H23" s="24"/>
      <c r="I23" s="13"/>
    </row>
    <row r="24" ht="17" customHeight="1">
      <c r="A24" t="s" s="12">
        <v>75</v>
      </c>
      <c r="B24" s="9"/>
      <c r="C24" s="9"/>
      <c r="D24" t="s" s="51">
        <v>82</v>
      </c>
      <c r="E24" s="9"/>
      <c r="F24" s="9"/>
      <c r="G24" s="11"/>
      <c r="H24" s="20"/>
      <c r="I24" s="11"/>
    </row>
    <row r="25" ht="17" customHeight="1">
      <c r="A25" s="52">
        <v>45405</v>
      </c>
      <c r="B25" s="9"/>
      <c r="C25" t="s" s="10">
        <v>83</v>
      </c>
      <c r="D25" t="s" s="10">
        <v>84</v>
      </c>
      <c r="E25" s="9"/>
      <c r="F25" s="9"/>
      <c r="G25" s="11">
        <v>3540</v>
      </c>
      <c r="H25" s="20"/>
      <c r="I25" s="11">
        <f>G25</f>
        <v>3540</v>
      </c>
    </row>
    <row r="26" ht="17" customHeight="1">
      <c r="A26" s="52">
        <v>45657</v>
      </c>
      <c r="B26" s="9"/>
      <c r="C26" t="s" s="10">
        <v>85</v>
      </c>
      <c r="D26" t="s" s="10">
        <v>86</v>
      </c>
      <c r="E26" s="9"/>
      <c r="F26" s="9"/>
      <c r="G26" s="11">
        <f>I17</f>
        <v>312.88</v>
      </c>
      <c r="H26" s="20"/>
      <c r="I26" s="11">
        <f>G26</f>
        <v>312.88</v>
      </c>
    </row>
    <row r="27" ht="17" customHeight="1">
      <c r="A27" t="s" s="12">
        <v>87</v>
      </c>
      <c r="B27" s="9"/>
      <c r="C27" s="9"/>
      <c r="D27" s="9"/>
      <c r="E27" s="9"/>
      <c r="F27" s="9"/>
      <c r="G27" s="11"/>
      <c r="H27" s="20"/>
      <c r="I27" s="13">
        <f>SUM(I25:I26)</f>
        <v>3852.88</v>
      </c>
    </row>
    <row r="28" ht="17" customHeight="1">
      <c r="A28" s="9"/>
      <c r="B28" s="9"/>
      <c r="C28" s="9"/>
      <c r="D28" s="9"/>
      <c r="E28" s="9"/>
      <c r="F28" s="9"/>
      <c r="G28" s="11"/>
      <c r="H28" s="20"/>
      <c r="I28" s="11"/>
    </row>
    <row r="29" ht="17" customHeight="1">
      <c r="A29" s="9"/>
      <c r="B29" s="9"/>
      <c r="C29" s="9"/>
      <c r="D29" s="9"/>
      <c r="E29" s="9"/>
      <c r="F29" s="9"/>
      <c r="G29" s="11"/>
      <c r="H29" s="20"/>
      <c r="I29" s="11"/>
    </row>
    <row r="30" ht="17" customHeight="1">
      <c r="A30" t="s" s="12">
        <v>76</v>
      </c>
      <c r="B30" s="9"/>
      <c r="C30" s="9"/>
      <c r="D30" t="s" s="51">
        <v>82</v>
      </c>
      <c r="E30" s="9"/>
      <c r="F30" s="9"/>
      <c r="G30" s="11"/>
      <c r="H30" s="20"/>
      <c r="I30" s="11"/>
    </row>
    <row r="31" ht="17" customHeight="1">
      <c r="A31" s="52">
        <v>45405</v>
      </c>
      <c r="B31" s="9"/>
      <c r="C31" t="s" s="10">
        <v>83</v>
      </c>
      <c r="D31" t="s" s="10">
        <v>84</v>
      </c>
      <c r="E31" s="9"/>
      <c r="F31" s="9"/>
      <c r="G31" s="11">
        <v>3540</v>
      </c>
      <c r="H31" s="20"/>
      <c r="I31" s="11">
        <f>G31</f>
        <v>3540</v>
      </c>
    </row>
    <row r="32" ht="17" customHeight="1">
      <c r="A32" s="52">
        <v>45632</v>
      </c>
      <c r="B32" s="9"/>
      <c r="C32" t="s" s="10">
        <v>88</v>
      </c>
      <c r="D32" t="s" s="10">
        <v>89</v>
      </c>
      <c r="E32" s="9"/>
      <c r="F32" s="9"/>
      <c r="G32" s="11">
        <v>307.55</v>
      </c>
      <c r="H32" s="20"/>
      <c r="I32" s="11">
        <f>G32</f>
        <v>307.55</v>
      </c>
    </row>
    <row r="33" ht="17" customHeight="1">
      <c r="A33" s="52">
        <v>45657</v>
      </c>
      <c r="B33" s="9"/>
      <c r="C33" t="s" s="10">
        <v>85</v>
      </c>
      <c r="D33" t="s" s="10">
        <v>86</v>
      </c>
      <c r="E33" s="9"/>
      <c r="F33" s="9"/>
      <c r="G33" s="11">
        <f>I18</f>
        <v>453.676</v>
      </c>
      <c r="H33" s="20"/>
      <c r="I33" s="11">
        <f>G33</f>
        <v>453.676</v>
      </c>
    </row>
    <row r="34" ht="17" customHeight="1">
      <c r="A34" t="s" s="12">
        <v>90</v>
      </c>
      <c r="B34" s="23"/>
      <c r="C34" s="23"/>
      <c r="D34" s="23"/>
      <c r="E34" s="23"/>
      <c r="F34" s="23"/>
      <c r="G34" s="13"/>
      <c r="H34" s="24"/>
      <c r="I34" s="13">
        <f>SUM(I31:I33)</f>
        <v>4301.226</v>
      </c>
    </row>
    <row r="35" ht="17" customHeight="1">
      <c r="A35" s="9"/>
      <c r="B35" s="9"/>
      <c r="C35" s="9"/>
      <c r="D35" s="9"/>
      <c r="E35" s="9"/>
      <c r="F35" s="9"/>
      <c r="G35" s="11"/>
      <c r="H35" s="20"/>
      <c r="I35" s="11"/>
    </row>
    <row r="36" ht="17" customHeight="1">
      <c r="A36" t="s" s="12">
        <v>77</v>
      </c>
      <c r="B36" s="9"/>
      <c r="C36" s="9"/>
      <c r="D36" t="s" s="51">
        <v>91</v>
      </c>
      <c r="E36" s="9"/>
      <c r="F36" s="9"/>
      <c r="G36" s="11"/>
      <c r="H36" s="20"/>
      <c r="I36" s="11"/>
    </row>
    <row r="37" ht="17" customHeight="1">
      <c r="A37" s="52">
        <v>45519</v>
      </c>
      <c r="B37" s="9"/>
      <c r="C37" t="s" s="10">
        <v>92</v>
      </c>
      <c r="D37" t="s" s="10">
        <v>93</v>
      </c>
      <c r="E37" s="9"/>
      <c r="F37" s="9"/>
      <c r="G37" s="11">
        <v>109.95</v>
      </c>
      <c r="H37" s="20"/>
      <c r="I37" s="11">
        <f>G37</f>
        <v>109.95</v>
      </c>
    </row>
    <row r="38" ht="17" customHeight="1">
      <c r="A38" s="52">
        <v>45624</v>
      </c>
      <c r="B38" s="9"/>
      <c r="C38" t="s" s="10">
        <v>94</v>
      </c>
      <c r="D38" t="s" s="10">
        <v>95</v>
      </c>
      <c r="E38" s="9"/>
      <c r="F38" s="9"/>
      <c r="G38" s="11">
        <v>22.9</v>
      </c>
      <c r="H38" s="20"/>
      <c r="I38" s="11">
        <f>G38</f>
        <v>22.9</v>
      </c>
    </row>
    <row r="39" ht="17" customHeight="1">
      <c r="A39" s="52">
        <v>45628</v>
      </c>
      <c r="B39" s="9"/>
      <c r="C39" t="s" s="10">
        <v>96</v>
      </c>
      <c r="D39" t="s" s="10">
        <v>97</v>
      </c>
      <c r="E39" s="9"/>
      <c r="F39" s="9"/>
      <c r="G39" s="11">
        <v>233.7</v>
      </c>
      <c r="H39" s="20"/>
      <c r="I39" s="11">
        <f>G39</f>
        <v>233.7</v>
      </c>
    </row>
    <row r="40" ht="17" customHeight="1">
      <c r="A40" s="52">
        <v>45629</v>
      </c>
      <c r="B40" s="9"/>
      <c r="C40" t="s" s="10">
        <v>98</v>
      </c>
      <c r="D40" t="s" s="10">
        <v>99</v>
      </c>
      <c r="E40" s="9"/>
      <c r="F40" s="9"/>
      <c r="G40" s="11">
        <v>114.65</v>
      </c>
      <c r="H40" s="20"/>
      <c r="I40" s="11">
        <f>G40</f>
        <v>114.65</v>
      </c>
    </row>
    <row r="41" ht="17" customHeight="1">
      <c r="A41" s="52">
        <v>45635</v>
      </c>
      <c r="B41" s="9"/>
      <c r="C41" t="s" s="10">
        <v>100</v>
      </c>
      <c r="D41" t="s" s="10">
        <v>101</v>
      </c>
      <c r="E41" s="9"/>
      <c r="F41" s="9"/>
      <c r="G41" s="11">
        <v>40</v>
      </c>
      <c r="H41" s="20"/>
      <c r="I41" s="11">
        <f>G41</f>
        <v>40</v>
      </c>
    </row>
    <row r="42" ht="17" customHeight="1">
      <c r="A42" s="52">
        <v>45657</v>
      </c>
      <c r="B42" s="9"/>
      <c r="C42" t="s" s="10">
        <v>85</v>
      </c>
      <c r="D42" t="s" s="10">
        <v>86</v>
      </c>
      <c r="E42" s="9"/>
      <c r="F42" s="9"/>
      <c r="G42" s="11">
        <f>I19</f>
        <v>297.236</v>
      </c>
      <c r="H42" s="20"/>
      <c r="I42" s="11">
        <f>G42</f>
        <v>297.236</v>
      </c>
    </row>
    <row r="43" ht="17" customHeight="1">
      <c r="A43" t="s" s="12">
        <v>102</v>
      </c>
      <c r="B43" s="9"/>
      <c r="C43" s="9"/>
      <c r="D43" s="9"/>
      <c r="E43" s="9"/>
      <c r="F43" s="9"/>
      <c r="G43" s="11"/>
      <c r="H43" s="20"/>
      <c r="I43" s="13">
        <f>SUM(I37:I42)</f>
        <v>818.436</v>
      </c>
    </row>
    <row r="44" ht="17" customHeight="1">
      <c r="A44" s="9"/>
      <c r="B44" s="9"/>
      <c r="C44" s="9"/>
      <c r="D44" s="9"/>
      <c r="E44" s="9"/>
      <c r="F44" s="9"/>
      <c r="G44" s="11"/>
      <c r="H44" s="20"/>
      <c r="I44" s="11"/>
    </row>
    <row r="45" ht="17" customHeight="1">
      <c r="A45" t="s" s="12">
        <v>78</v>
      </c>
      <c r="B45" s="9"/>
      <c r="C45" s="9"/>
      <c r="D45" t="s" s="51">
        <v>91</v>
      </c>
      <c r="E45" s="9"/>
      <c r="F45" s="9"/>
      <c r="G45" s="11"/>
      <c r="H45" s="20"/>
      <c r="I45" s="11"/>
    </row>
    <row r="46" ht="17" customHeight="1">
      <c r="A46" s="52">
        <v>45657</v>
      </c>
      <c r="B46" s="9"/>
      <c r="C46" t="s" s="10">
        <v>85</v>
      </c>
      <c r="D46" t="s" s="10">
        <v>86</v>
      </c>
      <c r="E46" s="9"/>
      <c r="F46" s="9"/>
      <c r="G46" s="11">
        <f>I20</f>
        <v>109.508</v>
      </c>
      <c r="H46" s="20"/>
      <c r="I46" s="13">
        <f>G46</f>
        <v>109.508</v>
      </c>
    </row>
    <row r="47" ht="17" customHeight="1">
      <c r="A47" s="9"/>
      <c r="B47" s="9"/>
      <c r="C47" s="9"/>
      <c r="D47" s="9"/>
      <c r="E47" s="9"/>
      <c r="F47" s="9"/>
      <c r="G47" s="11"/>
      <c r="H47" s="20"/>
      <c r="I47" s="11"/>
    </row>
    <row r="48" ht="17" customHeight="1">
      <c r="A48" t="s" s="12">
        <v>79</v>
      </c>
      <c r="B48" s="9"/>
      <c r="C48" s="9"/>
      <c r="D48" t="s" s="51">
        <v>91</v>
      </c>
      <c r="E48" s="9"/>
      <c r="F48" s="9"/>
      <c r="G48" s="11"/>
      <c r="H48" s="20"/>
      <c r="I48" s="11"/>
    </row>
    <row r="49" ht="17" customHeight="1">
      <c r="A49" s="52">
        <v>45551</v>
      </c>
      <c r="B49" s="9"/>
      <c r="C49" t="s" s="10">
        <v>103</v>
      </c>
      <c r="D49" t="s" s="10">
        <v>104</v>
      </c>
      <c r="E49" s="9"/>
      <c r="F49" s="9"/>
      <c r="G49" s="11">
        <v>237.9</v>
      </c>
      <c r="H49" s="20"/>
      <c r="I49" s="11">
        <f>G49</f>
        <v>237.9</v>
      </c>
    </row>
    <row r="50" ht="17" customHeight="1">
      <c r="A50" s="52">
        <v>45657</v>
      </c>
      <c r="B50" s="9"/>
      <c r="C50" t="s" s="10">
        <v>85</v>
      </c>
      <c r="D50" t="s" s="10">
        <v>86</v>
      </c>
      <c r="E50" s="9"/>
      <c r="F50" s="9"/>
      <c r="G50" s="11">
        <f>I21</f>
        <v>391.1</v>
      </c>
      <c r="H50" s="20"/>
      <c r="I50" s="11">
        <f>G50</f>
        <v>391.1</v>
      </c>
    </row>
    <row r="51" ht="17" customHeight="1">
      <c r="A51" t="s" s="12">
        <v>105</v>
      </c>
      <c r="B51" s="9"/>
      <c r="C51" s="9"/>
      <c r="D51" s="9"/>
      <c r="E51" s="9"/>
      <c r="F51" s="9"/>
      <c r="G51" s="11"/>
      <c r="H51" s="20"/>
      <c r="I51" s="13">
        <f>SUM(I49:I50)</f>
        <v>629</v>
      </c>
    </row>
    <row r="52" ht="17" customHeight="1">
      <c r="A52" s="9"/>
      <c r="B52" s="9"/>
      <c r="C52" s="9"/>
      <c r="D52" s="9"/>
      <c r="E52" s="9"/>
      <c r="F52" s="9"/>
      <c r="G52" s="11"/>
      <c r="H52" s="20"/>
      <c r="I52" s="11"/>
    </row>
    <row r="53" ht="17" customHeight="1">
      <c r="A53" t="s" s="12">
        <v>106</v>
      </c>
      <c r="B53" s="9"/>
      <c r="C53" s="9"/>
      <c r="D53" s="9"/>
      <c r="E53" s="9"/>
      <c r="F53" s="9"/>
      <c r="G53" s="11"/>
      <c r="H53" s="20"/>
      <c r="I53" s="11"/>
    </row>
    <row r="54" ht="17" customHeight="1">
      <c r="A54" s="9"/>
      <c r="B54" s="9"/>
      <c r="C54" s="9"/>
      <c r="D54" s="9"/>
      <c r="E54" s="9"/>
      <c r="F54" s="9"/>
      <c r="G54" s="11"/>
      <c r="H54" s="20"/>
      <c r="I54" s="11"/>
    </row>
    <row r="55" ht="17" customHeight="1">
      <c r="A55" t="s" s="12">
        <v>75</v>
      </c>
      <c r="B55" s="23"/>
      <c r="C55" s="23"/>
      <c r="D55" s="23"/>
      <c r="E55" s="23"/>
      <c r="F55" s="23"/>
      <c r="G55" s="13"/>
      <c r="H55" s="24"/>
      <c r="I55" s="13">
        <f>I27</f>
        <v>3852.88</v>
      </c>
    </row>
    <row r="56" ht="17" customHeight="1">
      <c r="A56" t="s" s="12">
        <v>107</v>
      </c>
      <c r="B56" s="23"/>
      <c r="C56" s="23"/>
      <c r="D56" s="53"/>
      <c r="E56" s="23"/>
      <c r="F56" s="53"/>
      <c r="G56" s="14"/>
      <c r="H56" s="54"/>
      <c r="I56" s="13">
        <f>I34</f>
        <v>4301.226</v>
      </c>
    </row>
    <row r="57" ht="17" customHeight="1">
      <c r="A57" t="s" s="12">
        <v>77</v>
      </c>
      <c r="B57" s="23"/>
      <c r="C57" s="23"/>
      <c r="D57" s="23"/>
      <c r="E57" s="23"/>
      <c r="F57" s="23"/>
      <c r="G57" s="13"/>
      <c r="H57" s="24"/>
      <c r="I57" s="13">
        <f>I43</f>
        <v>818.436</v>
      </c>
    </row>
    <row r="58" ht="17" customHeight="1">
      <c r="A58" t="s" s="12">
        <v>78</v>
      </c>
      <c r="B58" s="23"/>
      <c r="C58" s="23"/>
      <c r="D58" s="23"/>
      <c r="E58" s="23"/>
      <c r="F58" s="23"/>
      <c r="G58" s="13"/>
      <c r="H58" s="24"/>
      <c r="I58" s="13">
        <f>I46</f>
        <v>109.508</v>
      </c>
    </row>
    <row r="59" ht="17" customHeight="1">
      <c r="A59" t="s" s="12">
        <v>79</v>
      </c>
      <c r="B59" s="23"/>
      <c r="C59" s="23"/>
      <c r="D59" s="23"/>
      <c r="E59" s="23"/>
      <c r="F59" s="23"/>
      <c r="G59" s="13"/>
      <c r="H59" s="24"/>
      <c r="I59" s="13">
        <f>SUM(I49:I50)</f>
        <v>629</v>
      </c>
    </row>
    <row r="60" ht="17" customHeight="1">
      <c r="A60" t="s" s="12">
        <v>108</v>
      </c>
      <c r="B60" s="23"/>
      <c r="C60" s="23"/>
      <c r="D60" s="23"/>
      <c r="E60" s="23"/>
      <c r="F60" s="23"/>
      <c r="G60" s="13"/>
      <c r="H60" s="24"/>
      <c r="I60" s="13">
        <f>SUM(I55:I59)</f>
        <v>9711.049999999999</v>
      </c>
    </row>
    <row r="61" ht="17" customHeight="1">
      <c r="A61" s="23"/>
      <c r="B61" s="23"/>
      <c r="C61" s="23"/>
      <c r="D61" s="23"/>
      <c r="E61" s="23"/>
      <c r="F61" s="23"/>
      <c r="G61" s="13"/>
      <c r="H61" s="24"/>
      <c r="I61" s="13"/>
    </row>
    <row r="62" ht="17" customHeight="1">
      <c r="A62" s="23"/>
      <c r="B62" s="23"/>
      <c r="C62" s="23"/>
      <c r="D62" s="23"/>
      <c r="E62" s="23"/>
      <c r="F62" s="23"/>
      <c r="G62" s="13"/>
      <c r="H62" s="24"/>
      <c r="I62" s="13"/>
    </row>
    <row r="63" ht="17" customHeight="1">
      <c r="A63" s="23"/>
      <c r="B63" s="23"/>
      <c r="C63" s="23"/>
      <c r="D63" s="23"/>
      <c r="E63" s="23"/>
      <c r="F63" s="23"/>
      <c r="G63" s="13"/>
      <c r="H63" s="24"/>
      <c r="I63" s="13"/>
    </row>
  </sheetData>
  <mergeCells count="48">
    <mergeCell ref="D57:E57"/>
    <mergeCell ref="D58:E58"/>
    <mergeCell ref="D59:E59"/>
    <mergeCell ref="D60:E60"/>
    <mergeCell ref="D61:E61"/>
    <mergeCell ref="D48:E48"/>
    <mergeCell ref="D49:E49"/>
    <mergeCell ref="D53:E53"/>
    <mergeCell ref="D54:E54"/>
    <mergeCell ref="D55:E55"/>
    <mergeCell ref="D24:E24"/>
    <mergeCell ref="D36:E36"/>
    <mergeCell ref="D45:E45"/>
    <mergeCell ref="D62:E6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52:E52"/>
    <mergeCell ref="D35:E35"/>
    <mergeCell ref="D44:E44"/>
    <mergeCell ref="D38:E38"/>
    <mergeCell ref="D32:E32"/>
    <mergeCell ref="D33:E33"/>
    <mergeCell ref="D26:E26"/>
    <mergeCell ref="D42:E42"/>
    <mergeCell ref="D47:E47"/>
    <mergeCell ref="D46:E46"/>
    <mergeCell ref="D50:E50"/>
    <mergeCell ref="D30:E30"/>
    <mergeCell ref="D29:E29"/>
    <mergeCell ref="D56:E56"/>
    <mergeCell ref="D34:E34"/>
    <mergeCell ref="D28:E28"/>
    <mergeCell ref="D25:E25"/>
    <mergeCell ref="D27:E27"/>
    <mergeCell ref="D40:E40"/>
    <mergeCell ref="D41:E41"/>
    <mergeCell ref="D37:E37"/>
    <mergeCell ref="D39:E39"/>
    <mergeCell ref="D43:E43"/>
    <mergeCell ref="D31:E31"/>
    <mergeCell ref="D51:E51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69"/>
  <sheetViews>
    <sheetView workbookViewId="0" showGridLines="0" defaultGridColor="1"/>
  </sheetViews>
  <sheetFormatPr defaultColWidth="10.8333" defaultRowHeight="16" customHeight="1" outlineLevelRow="0" outlineLevelCol="0"/>
  <cols>
    <col min="1" max="1" width="10.8516" style="55" customWidth="1"/>
    <col min="2" max="2" width="1.5" style="55" customWidth="1"/>
    <col min="3" max="3" width="29.3516" style="55" customWidth="1"/>
    <col min="4" max="4" width="37.6719" style="55" customWidth="1"/>
    <col min="5" max="5" width="13.3516" style="55" customWidth="1"/>
    <col min="6" max="6" width="11.3516" style="55" customWidth="1"/>
    <col min="7" max="7" width="14.6719" style="55" customWidth="1"/>
    <col min="8" max="8" width="12.1719" style="55" customWidth="1"/>
    <col min="9" max="9" width="13.1719" style="55" customWidth="1"/>
    <col min="10" max="16384" width="10.8516" style="55" customWidth="1"/>
  </cols>
  <sheetData>
    <row r="1" ht="19" customHeight="1">
      <c r="A1" t="s" s="7">
        <v>110</v>
      </c>
      <c r="B1" s="9"/>
      <c r="C1" s="9"/>
      <c r="D1" s="9"/>
      <c r="E1" s="9"/>
      <c r="F1" s="9"/>
      <c r="G1" s="11"/>
      <c r="H1" s="20"/>
      <c r="I1" s="11"/>
    </row>
    <row r="2" ht="17" customHeight="1">
      <c r="A2" s="9"/>
      <c r="B2" s="9"/>
      <c r="C2" s="9"/>
      <c r="D2" s="9"/>
      <c r="E2" s="9"/>
      <c r="F2" s="9"/>
      <c r="G2" s="11"/>
      <c r="H2" s="20"/>
      <c r="I2" s="11"/>
    </row>
    <row r="3" ht="19" customHeight="1">
      <c r="A3" t="s" s="26">
        <v>53</v>
      </c>
      <c r="B3" s="9"/>
      <c r="C3" s="9"/>
      <c r="D3" s="9"/>
      <c r="E3" s="9"/>
      <c r="F3" s="9"/>
      <c r="G3" s="11"/>
      <c r="H3" s="20"/>
      <c r="I3" s="11"/>
    </row>
    <row r="4" ht="19" customHeight="1">
      <c r="A4" s="8"/>
      <c r="B4" s="9"/>
      <c r="C4" s="9"/>
      <c r="D4" s="9"/>
      <c r="E4" s="9"/>
      <c r="F4" s="9"/>
      <c r="G4" s="11"/>
      <c r="H4" s="20"/>
      <c r="I4" s="11"/>
    </row>
    <row r="5" ht="15.35" customHeight="1">
      <c r="A5" t="s" s="27">
        <v>111</v>
      </c>
      <c r="B5" s="28"/>
      <c r="C5" s="28"/>
      <c r="D5" s="28"/>
      <c r="E5" s="28"/>
      <c r="F5" s="28"/>
      <c r="G5" s="29"/>
      <c r="H5" s="30"/>
      <c r="I5" s="29"/>
    </row>
    <row r="6" ht="34" customHeight="1">
      <c r="A6" t="s" s="31">
        <v>55</v>
      </c>
      <c r="B6" s="32"/>
      <c r="C6" t="s" s="31">
        <v>56</v>
      </c>
      <c r="D6" t="s" s="31">
        <v>57</v>
      </c>
      <c r="E6" t="s" s="33">
        <v>58</v>
      </c>
      <c r="F6" s="34"/>
      <c r="G6" t="s" s="31">
        <v>59</v>
      </c>
      <c r="H6" t="s" s="31">
        <v>60</v>
      </c>
      <c r="I6" t="s" s="31">
        <v>61</v>
      </c>
    </row>
    <row r="7" ht="17" customHeight="1">
      <c r="A7" s="35">
        <v>44971</v>
      </c>
      <c r="B7" s="36"/>
      <c r="C7" t="s" s="37">
        <v>65</v>
      </c>
      <c r="D7" t="s" s="37">
        <v>66</v>
      </c>
      <c r="E7" t="s" s="38">
        <v>64</v>
      </c>
      <c r="F7" s="39"/>
      <c r="G7" s="40">
        <v>119.3</v>
      </c>
      <c r="H7" s="41">
        <v>1</v>
      </c>
      <c r="I7" s="42">
        <f>H7*G7</f>
        <v>119.3</v>
      </c>
    </row>
    <row r="8" ht="17" customHeight="1">
      <c r="A8" s="35">
        <v>45213</v>
      </c>
      <c r="B8" s="36"/>
      <c r="C8" t="s" s="37">
        <v>67</v>
      </c>
      <c r="D8" t="s" s="37">
        <v>112</v>
      </c>
      <c r="E8" t="s" s="38">
        <v>64</v>
      </c>
      <c r="F8" s="43"/>
      <c r="G8" s="40">
        <v>1401.7</v>
      </c>
      <c r="H8" s="41">
        <v>1</v>
      </c>
      <c r="I8" s="42">
        <f>H8*G8</f>
        <v>1401.7</v>
      </c>
    </row>
    <row r="9" ht="17" customHeight="1">
      <c r="A9" s="36"/>
      <c r="B9" s="36"/>
      <c r="C9" s="36"/>
      <c r="D9" s="36"/>
      <c r="E9" s="43"/>
      <c r="F9" s="43"/>
      <c r="G9" s="40"/>
      <c r="H9" s="41"/>
      <c r="I9" s="42"/>
    </row>
    <row r="10" ht="17" customHeight="1">
      <c r="A10" s="44"/>
      <c r="B10" s="32"/>
      <c r="C10" t="s" s="31">
        <v>69</v>
      </c>
      <c r="D10" s="32"/>
      <c r="E10" s="45">
        <f>I10</f>
        <v>1521</v>
      </c>
      <c r="F10" s="45"/>
      <c r="G10" s="42">
        <f>SUM(G7:G9)</f>
        <v>1521</v>
      </c>
      <c r="H10" s="46"/>
      <c r="I10" s="42">
        <f>SUM(I7:I9)</f>
        <v>1521</v>
      </c>
    </row>
    <row r="11" ht="17" customHeight="1">
      <c r="A11" s="47"/>
      <c r="B11" s="47"/>
      <c r="C11" s="47"/>
      <c r="D11" s="47"/>
      <c r="E11" s="47"/>
      <c r="F11" s="47"/>
      <c r="G11" s="48"/>
      <c r="H11" s="49"/>
      <c r="I11" s="48"/>
    </row>
    <row r="12" ht="17" customHeight="1">
      <c r="A12" t="s" s="12">
        <v>70</v>
      </c>
      <c r="B12" s="9"/>
      <c r="C12" s="23"/>
      <c r="D12" t="s" s="12">
        <v>71</v>
      </c>
      <c r="E12" s="23"/>
      <c r="F12" t="s" s="12">
        <v>72</v>
      </c>
      <c r="G12" s="11"/>
      <c r="H12" t="s" s="12">
        <v>73</v>
      </c>
      <c r="I12" s="11"/>
    </row>
    <row r="13" ht="17" customHeight="1">
      <c r="A13" s="9"/>
      <c r="B13" s="9"/>
      <c r="C13" s="9"/>
      <c r="D13" s="9"/>
      <c r="E13" s="9"/>
      <c r="F13" s="9"/>
      <c r="G13" s="11"/>
      <c r="H13" s="20"/>
      <c r="I13" s="11"/>
    </row>
    <row r="14" ht="17" customHeight="1">
      <c r="A14" s="9"/>
      <c r="B14" s="9"/>
      <c r="C14" s="9"/>
      <c r="D14" s="9"/>
      <c r="E14" s="9"/>
      <c r="F14" s="9"/>
      <c r="G14" t="s" s="12">
        <v>74</v>
      </c>
      <c r="H14" s="24"/>
      <c r="I14" s="13">
        <f>I10</f>
        <v>1521</v>
      </c>
    </row>
    <row r="15" ht="17" customHeight="1">
      <c r="A15" t="s" s="10">
        <v>75</v>
      </c>
      <c r="B15" s="9"/>
      <c r="C15" s="9"/>
      <c r="D15" s="9"/>
      <c r="E15" s="9"/>
      <c r="F15" s="20">
        <v>0.2</v>
      </c>
      <c r="G15" s="11"/>
      <c r="H15" s="20"/>
      <c r="I15" s="11">
        <f>$E$10*F15</f>
        <v>304.2</v>
      </c>
    </row>
    <row r="16" ht="15.35" customHeight="1">
      <c r="A16" t="s" s="10">
        <v>76</v>
      </c>
      <c r="B16" s="9"/>
      <c r="C16" s="9"/>
      <c r="D16" s="9"/>
      <c r="E16" s="9"/>
      <c r="F16" s="20">
        <v>0.29</v>
      </c>
      <c r="G16" s="11"/>
      <c r="H16" s="20"/>
      <c r="I16" s="11">
        <f>$E$10*F16</f>
        <v>441.09</v>
      </c>
    </row>
    <row r="17" ht="17" customHeight="1">
      <c r="A17" t="s" s="10">
        <v>77</v>
      </c>
      <c r="B17" s="9"/>
      <c r="C17" s="9"/>
      <c r="D17" s="9"/>
      <c r="E17" s="9"/>
      <c r="F17" s="20">
        <v>0.19</v>
      </c>
      <c r="G17" s="11"/>
      <c r="H17" s="20"/>
      <c r="I17" s="11">
        <f>$E$10*F17</f>
        <v>288.99</v>
      </c>
    </row>
    <row r="18" ht="17" customHeight="1">
      <c r="A18" t="s" s="10">
        <v>78</v>
      </c>
      <c r="B18" s="9"/>
      <c r="C18" s="9"/>
      <c r="D18" s="9"/>
      <c r="E18" s="9"/>
      <c r="F18" s="20">
        <v>0.07000000000000001</v>
      </c>
      <c r="G18" s="11"/>
      <c r="H18" s="20"/>
      <c r="I18" s="11">
        <f>$E$10*F18</f>
        <v>106.47</v>
      </c>
    </row>
    <row r="19" ht="17" customHeight="1">
      <c r="A19" t="s" s="10">
        <v>79</v>
      </c>
      <c r="B19" s="9"/>
      <c r="C19" s="9"/>
      <c r="D19" s="9"/>
      <c r="E19" s="9"/>
      <c r="F19" s="20">
        <v>0.25</v>
      </c>
      <c r="G19" s="11"/>
      <c r="H19" s="20"/>
      <c r="I19" s="11">
        <f>$E$10*F19</f>
        <v>380.25</v>
      </c>
    </row>
    <row r="20" ht="17" customHeight="1">
      <c r="A20" s="9"/>
      <c r="B20" s="9"/>
      <c r="C20" s="9"/>
      <c r="D20" s="9"/>
      <c r="E20" s="9"/>
      <c r="F20" s="9"/>
      <c r="G20" s="11"/>
      <c r="H20" s="20"/>
      <c r="I20" s="11"/>
    </row>
    <row r="21" ht="16.1" customHeight="1">
      <c r="A21" t="s" s="50">
        <v>80</v>
      </c>
      <c r="B21" s="9"/>
      <c r="C21" s="23"/>
      <c r="D21" s="9"/>
      <c r="E21" s="9"/>
      <c r="F21" s="9"/>
      <c r="G21" t="s" s="12">
        <v>81</v>
      </c>
      <c r="H21" s="24"/>
      <c r="I21" s="13"/>
    </row>
    <row r="22" ht="15.35" customHeight="1">
      <c r="A22" t="s" s="12">
        <v>75</v>
      </c>
      <c r="B22" s="9"/>
      <c r="C22" s="9"/>
      <c r="D22" s="9"/>
      <c r="E22" s="9"/>
      <c r="F22" s="9"/>
      <c r="G22" s="11"/>
      <c r="H22" s="20"/>
      <c r="I22" s="11"/>
    </row>
    <row r="23" ht="17" customHeight="1">
      <c r="A23" s="52">
        <v>45291</v>
      </c>
      <c r="B23" s="9"/>
      <c r="C23" t="s" s="10">
        <v>85</v>
      </c>
      <c r="D23" t="s" s="10">
        <v>86</v>
      </c>
      <c r="E23" s="9"/>
      <c r="F23" s="9"/>
      <c r="G23" s="11">
        <f>I15</f>
        <v>304.2</v>
      </c>
      <c r="H23" s="20"/>
      <c r="I23" s="11">
        <f>G23</f>
        <v>304.2</v>
      </c>
    </row>
    <row r="24" ht="15.35" customHeight="1">
      <c r="A24" s="9"/>
      <c r="B24" s="9"/>
      <c r="C24" s="9"/>
      <c r="D24" s="9"/>
      <c r="E24" s="9"/>
      <c r="F24" s="9"/>
      <c r="G24" s="11"/>
      <c r="H24" s="20"/>
      <c r="I24" s="11"/>
    </row>
    <row r="25" ht="15.35" customHeight="1">
      <c r="A25" s="56"/>
      <c r="B25" s="56"/>
      <c r="C25" s="56"/>
      <c r="D25" t="s" s="57">
        <v>113</v>
      </c>
      <c r="E25" s="9"/>
      <c r="F25" s="56"/>
      <c r="G25" s="58"/>
      <c r="H25" s="59"/>
      <c r="I25" s="58"/>
    </row>
    <row r="26" ht="15.35" customHeight="1">
      <c r="A26" t="s" s="60">
        <v>76</v>
      </c>
      <c r="B26" s="56"/>
      <c r="C26" s="56"/>
      <c r="D26" t="s" s="57">
        <v>114</v>
      </c>
      <c r="E26" s="9"/>
      <c r="F26" s="56"/>
      <c r="G26" s="58"/>
      <c r="H26" s="59"/>
      <c r="I26" s="58"/>
    </row>
    <row r="27" ht="15.35" customHeight="1">
      <c r="A27" s="61">
        <v>44958</v>
      </c>
      <c r="B27" s="56"/>
      <c r="C27" t="s" s="62">
        <v>115</v>
      </c>
      <c r="D27" t="s" s="62">
        <v>116</v>
      </c>
      <c r="E27" s="9"/>
      <c r="F27" s="56"/>
      <c r="G27" s="58">
        <v>411.65</v>
      </c>
      <c r="H27" s="59"/>
      <c r="I27" s="58">
        <f>G27</f>
        <v>411.65</v>
      </c>
    </row>
    <row r="28" ht="15.35" customHeight="1">
      <c r="A28" s="61">
        <v>45086</v>
      </c>
      <c r="B28" s="56"/>
      <c r="C28" t="s" s="62">
        <v>92</v>
      </c>
      <c r="D28" t="s" s="62">
        <v>117</v>
      </c>
      <c r="E28" s="9"/>
      <c r="F28" s="56"/>
      <c r="G28" s="58">
        <v>219</v>
      </c>
      <c r="H28" s="59"/>
      <c r="I28" s="58">
        <f>G28</f>
        <v>219</v>
      </c>
    </row>
    <row r="29" ht="15.35" customHeight="1">
      <c r="A29" s="61">
        <v>45113</v>
      </c>
      <c r="B29" s="56"/>
      <c r="C29" t="s" s="62">
        <v>118</v>
      </c>
      <c r="D29" t="s" s="62">
        <v>119</v>
      </c>
      <c r="E29" s="9"/>
      <c r="F29" s="56"/>
      <c r="G29" s="58">
        <v>24</v>
      </c>
      <c r="H29" s="59"/>
      <c r="I29" s="58">
        <f>G29</f>
        <v>24</v>
      </c>
    </row>
    <row r="30" ht="15.35" customHeight="1">
      <c r="A30" s="61">
        <v>45150</v>
      </c>
      <c r="B30" s="56"/>
      <c r="C30" t="s" s="62">
        <v>120</v>
      </c>
      <c r="D30" t="s" s="62">
        <v>121</v>
      </c>
      <c r="E30" s="9"/>
      <c r="F30" s="56"/>
      <c r="G30" s="58">
        <v>45.9</v>
      </c>
      <c r="H30" s="59"/>
      <c r="I30" s="58">
        <f>G30</f>
        <v>45.9</v>
      </c>
    </row>
    <row r="31" ht="15.35" customHeight="1">
      <c r="A31" s="61">
        <v>45153</v>
      </c>
      <c r="B31" s="56"/>
      <c r="C31" t="s" s="62">
        <v>118</v>
      </c>
      <c r="D31" t="s" s="62">
        <v>122</v>
      </c>
      <c r="E31" s="9"/>
      <c r="F31" s="56"/>
      <c r="G31" s="58">
        <v>16</v>
      </c>
      <c r="H31" s="59"/>
      <c r="I31" s="58">
        <f>G31</f>
        <v>16</v>
      </c>
    </row>
    <row r="32" ht="15.35" customHeight="1">
      <c r="A32" s="61">
        <v>45191</v>
      </c>
      <c r="B32" s="56"/>
      <c r="C32" t="s" s="62">
        <v>123</v>
      </c>
      <c r="D32" t="s" s="62">
        <v>124</v>
      </c>
      <c r="E32" s="9"/>
      <c r="F32" s="56"/>
      <c r="G32" s="58">
        <v>1928.35</v>
      </c>
      <c r="H32" s="59"/>
      <c r="I32" s="58">
        <f>G32</f>
        <v>1928.35</v>
      </c>
    </row>
    <row r="33" ht="15.35" customHeight="1">
      <c r="A33" s="61">
        <v>45161</v>
      </c>
      <c r="B33" s="56"/>
      <c r="C33" t="s" s="62">
        <v>125</v>
      </c>
      <c r="D33" t="s" s="62">
        <v>126</v>
      </c>
      <c r="E33" s="9"/>
      <c r="F33" s="56"/>
      <c r="G33" s="58">
        <v>539</v>
      </c>
      <c r="H33" s="59"/>
      <c r="I33" s="58">
        <f>G33</f>
        <v>539</v>
      </c>
    </row>
    <row r="34" ht="15.35" customHeight="1">
      <c r="A34" s="61">
        <v>45161</v>
      </c>
      <c r="B34" s="56"/>
      <c r="C34" t="s" s="62">
        <v>127</v>
      </c>
      <c r="D34" t="s" s="62">
        <v>128</v>
      </c>
      <c r="E34" s="9"/>
      <c r="F34" s="56"/>
      <c r="G34" s="58">
        <v>1500.1</v>
      </c>
      <c r="H34" s="59"/>
      <c r="I34" s="58">
        <f>G34</f>
        <v>1500.1</v>
      </c>
    </row>
    <row r="35" ht="15.35" customHeight="1">
      <c r="A35" s="61">
        <v>45161</v>
      </c>
      <c r="B35" s="56"/>
      <c r="C35" t="s" s="62">
        <v>129</v>
      </c>
      <c r="D35" t="s" s="62">
        <v>130</v>
      </c>
      <c r="E35" s="9"/>
      <c r="F35" s="56"/>
      <c r="G35" s="58">
        <v>7.3</v>
      </c>
      <c r="H35" s="59"/>
      <c r="I35" s="58">
        <f>G35</f>
        <v>7.3</v>
      </c>
    </row>
    <row r="36" ht="15.35" customHeight="1">
      <c r="A36" s="61">
        <v>45162</v>
      </c>
      <c r="B36" s="56"/>
      <c r="C36" t="s" s="62">
        <v>131</v>
      </c>
      <c r="D36" t="s" s="62">
        <v>132</v>
      </c>
      <c r="E36" s="9"/>
      <c r="F36" s="56"/>
      <c r="G36" s="58">
        <v>15.9</v>
      </c>
      <c r="H36" s="59"/>
      <c r="I36" s="58">
        <f>G36</f>
        <v>15.9</v>
      </c>
    </row>
    <row r="37" ht="15.35" customHeight="1">
      <c r="A37" s="61">
        <v>45162</v>
      </c>
      <c r="B37" s="56"/>
      <c r="C37" t="s" s="62">
        <v>133</v>
      </c>
      <c r="D37" t="s" s="62">
        <v>134</v>
      </c>
      <c r="E37" s="9"/>
      <c r="F37" s="56"/>
      <c r="G37" s="58">
        <v>39</v>
      </c>
      <c r="H37" s="59"/>
      <c r="I37" s="58">
        <f>G37</f>
        <v>39</v>
      </c>
    </row>
    <row r="38" ht="15.35" customHeight="1">
      <c r="A38" s="61">
        <v>45180</v>
      </c>
      <c r="B38" s="56"/>
      <c r="C38" t="s" s="62">
        <v>118</v>
      </c>
      <c r="D38" t="s" s="62">
        <v>135</v>
      </c>
      <c r="E38" s="9"/>
      <c r="F38" s="56"/>
      <c r="G38" s="58">
        <v>407</v>
      </c>
      <c r="H38" s="59"/>
      <c r="I38" s="58">
        <f>G38</f>
        <v>407</v>
      </c>
    </row>
    <row r="39" ht="15.35" customHeight="1">
      <c r="A39" s="61">
        <v>45189</v>
      </c>
      <c r="B39" s="56"/>
      <c r="C39" t="s" s="62">
        <v>136</v>
      </c>
      <c r="D39" t="s" s="62">
        <v>137</v>
      </c>
      <c r="E39" s="9"/>
      <c r="F39" s="56"/>
      <c r="G39" s="58">
        <v>613.9</v>
      </c>
      <c r="H39" s="59"/>
      <c r="I39" s="58">
        <f>G39</f>
        <v>613.9</v>
      </c>
    </row>
    <row r="40" ht="15.35" customHeight="1">
      <c r="A40" s="61">
        <v>45233</v>
      </c>
      <c r="B40" s="56"/>
      <c r="C40" t="s" s="62">
        <v>138</v>
      </c>
      <c r="D40" t="s" s="62">
        <v>139</v>
      </c>
      <c r="E40" s="9"/>
      <c r="F40" s="56"/>
      <c r="G40" s="58">
        <v>1133.6</v>
      </c>
      <c r="H40" s="59"/>
      <c r="I40" s="58">
        <f>G40</f>
        <v>1133.6</v>
      </c>
    </row>
    <row r="41" ht="15.35" customHeight="1">
      <c r="A41" s="61">
        <v>45234</v>
      </c>
      <c r="B41" s="56"/>
      <c r="C41" t="s" s="62">
        <v>96</v>
      </c>
      <c r="D41" t="s" s="62">
        <v>140</v>
      </c>
      <c r="E41" s="9"/>
      <c r="F41" s="56"/>
      <c r="G41" s="58">
        <v>323.75</v>
      </c>
      <c r="H41" s="59"/>
      <c r="I41" s="58">
        <f>G41</f>
        <v>323.75</v>
      </c>
    </row>
    <row r="42" ht="15.35" customHeight="1">
      <c r="A42" s="61">
        <v>45251</v>
      </c>
      <c r="B42" s="56"/>
      <c r="C42" t="s" s="62">
        <v>141</v>
      </c>
      <c r="D42" t="s" s="62">
        <v>142</v>
      </c>
      <c r="E42" s="9"/>
      <c r="F42" s="56"/>
      <c r="G42" s="58">
        <v>33</v>
      </c>
      <c r="H42" s="59"/>
      <c r="I42" s="58">
        <f>G42</f>
        <v>33</v>
      </c>
    </row>
    <row r="43" ht="15.35" customHeight="1">
      <c r="A43" s="61">
        <v>45291</v>
      </c>
      <c r="B43" s="56"/>
      <c r="C43" t="s" s="62">
        <v>85</v>
      </c>
      <c r="D43" t="s" s="62">
        <v>86</v>
      </c>
      <c r="E43" s="9"/>
      <c r="F43" s="56"/>
      <c r="G43" s="58">
        <f>I16</f>
        <v>441.09</v>
      </c>
      <c r="H43" s="59"/>
      <c r="I43" s="58">
        <f>G43</f>
        <v>441.09</v>
      </c>
    </row>
    <row r="44" ht="15.35" customHeight="1">
      <c r="A44" t="s" s="60">
        <v>90</v>
      </c>
      <c r="B44" s="63"/>
      <c r="C44" s="63"/>
      <c r="D44" s="63"/>
      <c r="E44" s="23"/>
      <c r="F44" s="63"/>
      <c r="G44" s="64"/>
      <c r="H44" s="65"/>
      <c r="I44" s="64">
        <f>SUM(I27:I43)</f>
        <v>7698.54</v>
      </c>
    </row>
    <row r="45" ht="17" customHeight="1">
      <c r="A45" s="9"/>
      <c r="B45" s="9"/>
      <c r="C45" s="9"/>
      <c r="D45" s="9"/>
      <c r="E45" s="9"/>
      <c r="F45" s="9"/>
      <c r="G45" s="11"/>
      <c r="H45" s="20"/>
      <c r="I45" s="11"/>
    </row>
    <row r="46" ht="15.35" customHeight="1">
      <c r="A46" t="s" s="12">
        <v>77</v>
      </c>
      <c r="B46" s="9"/>
      <c r="C46" s="9"/>
      <c r="D46" s="9"/>
      <c r="E46" s="9"/>
      <c r="F46" s="9"/>
      <c r="G46" s="11"/>
      <c r="H46" s="20"/>
      <c r="I46" s="11"/>
    </row>
    <row r="47" ht="17" customHeight="1">
      <c r="A47" s="52">
        <v>45197</v>
      </c>
      <c r="B47" s="9"/>
      <c r="C47" t="s" s="10">
        <v>100</v>
      </c>
      <c r="D47" t="s" s="10">
        <v>143</v>
      </c>
      <c r="E47" s="9"/>
      <c r="F47" s="9"/>
      <c r="G47" s="11">
        <v>216.15</v>
      </c>
      <c r="H47" s="20"/>
      <c r="I47" s="11">
        <f>G47</f>
        <v>216.15</v>
      </c>
    </row>
    <row r="48" ht="15.35" customHeight="1">
      <c r="A48" s="52">
        <v>45291</v>
      </c>
      <c r="B48" s="9"/>
      <c r="C48" t="s" s="10">
        <v>85</v>
      </c>
      <c r="D48" t="s" s="10">
        <v>86</v>
      </c>
      <c r="E48" s="9"/>
      <c r="F48" s="9"/>
      <c r="G48" s="11">
        <f>I17</f>
        <v>288.99</v>
      </c>
      <c r="H48" s="20"/>
      <c r="I48" s="11">
        <f>G48</f>
        <v>288.99</v>
      </c>
    </row>
    <row r="49" ht="17" customHeight="1">
      <c r="A49" s="9"/>
      <c r="B49" s="9"/>
      <c r="C49" s="9"/>
      <c r="D49" s="9"/>
      <c r="E49" s="9"/>
      <c r="F49" s="9"/>
      <c r="G49" s="11"/>
      <c r="H49" s="20"/>
      <c r="I49" s="11"/>
    </row>
    <row r="50" ht="15.35" customHeight="1">
      <c r="A50" t="s" s="12">
        <v>78</v>
      </c>
      <c r="B50" s="9"/>
      <c r="C50" s="9"/>
      <c r="D50" s="9"/>
      <c r="E50" s="9"/>
      <c r="F50" s="9"/>
      <c r="G50" s="11"/>
      <c r="H50" s="20"/>
      <c r="I50" s="11"/>
    </row>
    <row r="51" ht="15.35" customHeight="1">
      <c r="A51" s="52">
        <v>45291</v>
      </c>
      <c r="B51" s="9"/>
      <c r="C51" t="s" s="10">
        <v>85</v>
      </c>
      <c r="D51" t="s" s="10">
        <v>86</v>
      </c>
      <c r="E51" s="9"/>
      <c r="F51" s="9"/>
      <c r="G51" s="11">
        <f>I18</f>
        <v>106.47</v>
      </c>
      <c r="H51" s="20"/>
      <c r="I51" s="11">
        <f>G51</f>
        <v>106.47</v>
      </c>
    </row>
    <row r="52" ht="15.35" customHeight="1">
      <c r="A52" s="9"/>
      <c r="B52" s="9"/>
      <c r="C52" s="9"/>
      <c r="D52" s="9"/>
      <c r="E52" s="9"/>
      <c r="F52" s="9"/>
      <c r="G52" s="11"/>
      <c r="H52" s="20"/>
      <c r="I52" s="11"/>
    </row>
    <row r="53" ht="15.35" customHeight="1">
      <c r="A53" t="s" s="12">
        <v>79</v>
      </c>
      <c r="B53" s="9"/>
      <c r="C53" s="9"/>
      <c r="D53" s="9"/>
      <c r="E53" s="9"/>
      <c r="F53" s="9"/>
      <c r="G53" s="11"/>
      <c r="H53" s="20"/>
      <c r="I53" s="11"/>
    </row>
    <row r="54" ht="17" customHeight="1">
      <c r="A54" s="52">
        <v>44986</v>
      </c>
      <c r="B54" s="9"/>
      <c r="C54" t="s" s="10">
        <v>138</v>
      </c>
      <c r="D54" t="s" s="10">
        <v>144</v>
      </c>
      <c r="E54" s="9"/>
      <c r="F54" s="9"/>
      <c r="G54" s="11">
        <v>645.65</v>
      </c>
      <c r="H54" s="20"/>
      <c r="I54" s="11">
        <f>G54</f>
        <v>645.65</v>
      </c>
    </row>
    <row r="55" ht="15.35" customHeight="1">
      <c r="A55" s="52">
        <v>44986</v>
      </c>
      <c r="B55" s="9"/>
      <c r="C55" t="s" s="10">
        <v>138</v>
      </c>
      <c r="D55" t="s" s="10">
        <v>145</v>
      </c>
      <c r="E55" s="9"/>
      <c r="F55" s="9"/>
      <c r="G55" s="11">
        <v>50.6</v>
      </c>
      <c r="H55" s="20"/>
      <c r="I55" s="11">
        <f>G55</f>
        <v>50.6</v>
      </c>
    </row>
    <row r="56" ht="15.35" customHeight="1">
      <c r="A56" s="52">
        <v>45078</v>
      </c>
      <c r="B56" s="9"/>
      <c r="C56" t="s" s="10">
        <v>146</v>
      </c>
      <c r="D56" t="s" s="10">
        <v>147</v>
      </c>
      <c r="E56" s="9"/>
      <c r="F56" s="9"/>
      <c r="G56" s="11">
        <v>53.8</v>
      </c>
      <c r="H56" s="20"/>
      <c r="I56" s="11">
        <f>G56</f>
        <v>53.8</v>
      </c>
    </row>
    <row r="57" ht="15.35" customHeight="1">
      <c r="A57" s="52">
        <v>45291</v>
      </c>
      <c r="B57" s="9"/>
      <c r="C57" t="s" s="10">
        <v>85</v>
      </c>
      <c r="D57" t="s" s="10">
        <v>86</v>
      </c>
      <c r="E57" s="9"/>
      <c r="F57" s="9"/>
      <c r="G57" s="11">
        <f>I19</f>
        <v>380.25</v>
      </c>
      <c r="H57" s="20"/>
      <c r="I57" s="11">
        <f>G57</f>
        <v>380.25</v>
      </c>
    </row>
    <row r="58" ht="17" customHeight="1">
      <c r="A58" s="9"/>
      <c r="B58" s="9"/>
      <c r="C58" s="9"/>
      <c r="D58" s="9"/>
      <c r="E58" s="9"/>
      <c r="F58" s="9"/>
      <c r="G58" s="11"/>
      <c r="H58" s="20"/>
      <c r="I58" s="11"/>
    </row>
    <row r="59" ht="17" customHeight="1">
      <c r="A59" t="s" s="12">
        <v>106</v>
      </c>
      <c r="B59" s="9"/>
      <c r="C59" s="9"/>
      <c r="D59" s="9"/>
      <c r="E59" s="9"/>
      <c r="F59" s="9"/>
      <c r="G59" s="11"/>
      <c r="H59" s="20"/>
      <c r="I59" s="11"/>
    </row>
    <row r="60" ht="17" customHeight="1">
      <c r="A60" s="9"/>
      <c r="B60" s="9"/>
      <c r="C60" s="9"/>
      <c r="D60" s="9"/>
      <c r="E60" s="9"/>
      <c r="F60" s="9"/>
      <c r="G60" s="11"/>
      <c r="H60" s="20"/>
      <c r="I60" s="11"/>
    </row>
    <row r="61" ht="17" customHeight="1">
      <c r="A61" t="s" s="12">
        <v>75</v>
      </c>
      <c r="B61" s="23"/>
      <c r="C61" s="23"/>
      <c r="D61" s="23"/>
      <c r="E61" s="23"/>
      <c r="F61" s="23"/>
      <c r="G61" s="13"/>
      <c r="H61" s="24"/>
      <c r="I61" s="13">
        <f>I23</f>
        <v>304.2</v>
      </c>
    </row>
    <row r="62" ht="15.35" customHeight="1">
      <c r="A62" t="s" s="51">
        <v>107</v>
      </c>
      <c r="B62" s="53"/>
      <c r="C62" s="53"/>
      <c r="D62" s="53"/>
      <c r="E62" s="23"/>
      <c r="F62" s="53"/>
      <c r="G62" s="14"/>
      <c r="H62" s="54"/>
      <c r="I62" s="14">
        <f>SUM(I27:I43)</f>
        <v>7698.54</v>
      </c>
    </row>
    <row r="63" ht="17" customHeight="1">
      <c r="A63" t="s" s="12">
        <v>77</v>
      </c>
      <c r="B63" s="23"/>
      <c r="C63" s="23"/>
      <c r="D63" s="23"/>
      <c r="E63" s="23"/>
      <c r="F63" s="23"/>
      <c r="G63" s="13"/>
      <c r="H63" s="24"/>
      <c r="I63" s="13">
        <f>SUM(I47:I48)</f>
        <v>505.14</v>
      </c>
    </row>
    <row r="64" ht="17" customHeight="1">
      <c r="A64" t="s" s="12">
        <v>78</v>
      </c>
      <c r="B64" s="23"/>
      <c r="C64" s="23"/>
      <c r="D64" s="23"/>
      <c r="E64" s="23"/>
      <c r="F64" s="23"/>
      <c r="G64" s="13"/>
      <c r="H64" s="24"/>
      <c r="I64" s="13">
        <f>I51</f>
        <v>106.47</v>
      </c>
    </row>
    <row r="65" ht="17" customHeight="1">
      <c r="A65" t="s" s="12">
        <v>79</v>
      </c>
      <c r="B65" s="23"/>
      <c r="C65" s="23"/>
      <c r="D65" s="23"/>
      <c r="E65" s="23"/>
      <c r="F65" s="23"/>
      <c r="G65" s="13"/>
      <c r="H65" s="24"/>
      <c r="I65" s="13">
        <f>SUM(I54:I57)</f>
        <v>1130.3</v>
      </c>
    </row>
    <row r="66" ht="17" customHeight="1">
      <c r="A66" t="s" s="12">
        <v>148</v>
      </c>
      <c r="B66" s="23"/>
      <c r="C66" s="23"/>
      <c r="D66" s="23"/>
      <c r="E66" s="23"/>
      <c r="F66" s="23"/>
      <c r="G66" s="13"/>
      <c r="H66" s="24"/>
      <c r="I66" s="13">
        <f>SUM(I61:I65)</f>
        <v>9744.65</v>
      </c>
    </row>
    <row r="67" ht="17" customHeight="1">
      <c r="A67" s="23"/>
      <c r="B67" s="23"/>
      <c r="C67" s="23"/>
      <c r="D67" s="23"/>
      <c r="E67" s="23"/>
      <c r="F67" s="23"/>
      <c r="G67" s="13"/>
      <c r="H67" s="24"/>
      <c r="I67" s="13"/>
    </row>
    <row r="68" ht="17" customHeight="1">
      <c r="A68" s="23"/>
      <c r="B68" s="23"/>
      <c r="C68" s="23"/>
      <c r="D68" s="23"/>
      <c r="E68" s="23"/>
      <c r="F68" s="23"/>
      <c r="G68" s="13"/>
      <c r="H68" s="24"/>
      <c r="I68" s="13"/>
    </row>
    <row r="69" ht="17" customHeight="1">
      <c r="A69" s="23"/>
      <c r="B69" s="23"/>
      <c r="C69" s="23"/>
      <c r="D69" s="23"/>
      <c r="E69" s="23"/>
      <c r="F69" s="23"/>
      <c r="G69" s="13"/>
      <c r="H69" s="24"/>
      <c r="I69" s="13"/>
    </row>
  </sheetData>
  <mergeCells count="56">
    <mergeCell ref="D63:E63"/>
    <mergeCell ref="D64:E64"/>
    <mergeCell ref="D65:E65"/>
    <mergeCell ref="D66:E66"/>
    <mergeCell ref="D67:E67"/>
    <mergeCell ref="D53:E53"/>
    <mergeCell ref="D54:E54"/>
    <mergeCell ref="D59:E59"/>
    <mergeCell ref="D60:E60"/>
    <mergeCell ref="D61:E61"/>
    <mergeCell ref="D22:E22"/>
    <mergeCell ref="D46:E46"/>
    <mergeCell ref="D50:E50"/>
    <mergeCell ref="D68:E68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55:E55"/>
    <mergeCell ref="D56:E56"/>
    <mergeCell ref="D58:E58"/>
    <mergeCell ref="D45:E45"/>
    <mergeCell ref="D31:E31"/>
    <mergeCell ref="D49:E49"/>
    <mergeCell ref="D47:E47"/>
    <mergeCell ref="D29:E29"/>
    <mergeCell ref="D33:E33"/>
    <mergeCell ref="D34:E34"/>
    <mergeCell ref="D38:E38"/>
    <mergeCell ref="D27:E27"/>
    <mergeCell ref="D32:E32"/>
    <mergeCell ref="D28:E28"/>
    <mergeCell ref="D39:E39"/>
    <mergeCell ref="D30:E30"/>
    <mergeCell ref="D42:E42"/>
    <mergeCell ref="D35:E35"/>
    <mergeCell ref="D36:E36"/>
    <mergeCell ref="D37:E37"/>
    <mergeCell ref="D40:E40"/>
    <mergeCell ref="D41:E41"/>
    <mergeCell ref="D43:E43"/>
    <mergeCell ref="D23:E23"/>
    <mergeCell ref="D48:E48"/>
    <mergeCell ref="D52:E52"/>
    <mergeCell ref="D51:E51"/>
    <mergeCell ref="D57:E57"/>
    <mergeCell ref="D26:E26"/>
    <mergeCell ref="D25:E25"/>
    <mergeCell ref="D62:E62"/>
    <mergeCell ref="D44:E44"/>
    <mergeCell ref="D24:E24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45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66" customWidth="1"/>
    <col min="2" max="2" width="6.5" style="66" customWidth="1"/>
    <col min="3" max="3" width="6.67188" style="66" customWidth="1"/>
    <col min="4" max="4" width="12.5" style="66" customWidth="1"/>
    <col min="5" max="5" width="29.3516" style="66" customWidth="1"/>
    <col min="6" max="6" width="50.6719" style="66" customWidth="1"/>
    <col min="7" max="7" width="42.6719" style="66" customWidth="1"/>
    <col min="8" max="9" width="10.8516" style="66" customWidth="1"/>
    <col min="10" max="10" width="18.1719" style="66" customWidth="1"/>
    <col min="11" max="11" width="15.0938" style="66" customWidth="1"/>
    <col min="12" max="16384" width="10.8516" style="66" customWidth="1"/>
  </cols>
  <sheetData>
    <row r="1" ht="18" customHeight="1">
      <c r="A1" t="s" s="7">
        <v>150</v>
      </c>
      <c r="B1" s="8"/>
      <c r="C1" s="8"/>
      <c r="D1" s="9"/>
      <c r="E1" s="9"/>
      <c r="F1" s="9"/>
      <c r="G1" s="9"/>
      <c r="H1" s="9"/>
      <c r="I1" s="9"/>
      <c r="J1" s="11"/>
      <c r="K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11"/>
      <c r="K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  <c r="K3" t="s" s="12">
        <v>156</v>
      </c>
    </row>
    <row r="4" ht="17" customHeight="1">
      <c r="A4" s="67"/>
      <c r="B4" s="9"/>
      <c r="C4" s="9"/>
      <c r="D4" s="9"/>
      <c r="E4" s="9"/>
      <c r="F4" s="9"/>
      <c r="G4" s="9"/>
      <c r="H4" s="9"/>
      <c r="I4" s="9"/>
      <c r="J4" s="11"/>
      <c r="K4" s="9"/>
    </row>
    <row r="5" ht="17" customHeight="1">
      <c r="A5" t="s" s="12">
        <v>157</v>
      </c>
      <c r="B5" s="9"/>
      <c r="C5" s="9"/>
      <c r="D5" s="9"/>
      <c r="E5" s="9"/>
      <c r="F5" s="9"/>
      <c r="G5" s="9"/>
      <c r="H5" s="9"/>
      <c r="I5" s="9"/>
      <c r="J5" s="11"/>
      <c r="K5" s="9"/>
    </row>
    <row r="6" ht="17" customHeight="1">
      <c r="A6" s="67">
        <v>44909</v>
      </c>
      <c r="B6" s="9"/>
      <c r="C6" s="9"/>
      <c r="D6" s="9"/>
      <c r="E6" t="s" s="10">
        <v>158</v>
      </c>
      <c r="F6" t="s" s="10">
        <v>159</v>
      </c>
      <c r="G6" t="s" s="10">
        <v>160</v>
      </c>
      <c r="H6" s="9"/>
      <c r="I6" s="9"/>
      <c r="J6" s="11">
        <v>2692.5</v>
      </c>
      <c r="K6" t="s" s="10">
        <v>161</v>
      </c>
    </row>
    <row r="7" ht="17" customHeight="1">
      <c r="A7" s="9"/>
      <c r="B7" s="9"/>
      <c r="C7" s="9"/>
      <c r="D7" s="9"/>
      <c r="E7" s="9"/>
      <c r="F7" s="9"/>
      <c r="G7" s="9"/>
      <c r="H7" s="9"/>
      <c r="I7" s="9"/>
      <c r="J7" s="11"/>
      <c r="K7" s="9"/>
    </row>
    <row r="8" ht="17" customHeight="1">
      <c r="A8" t="s" s="12">
        <v>162</v>
      </c>
      <c r="B8" s="23"/>
      <c r="C8" s="23"/>
      <c r="D8" s="23"/>
      <c r="E8" s="23"/>
      <c r="F8" s="23"/>
      <c r="G8" s="23"/>
      <c r="H8" s="23"/>
      <c r="I8" s="23"/>
      <c r="J8" s="13">
        <f>SUM(J6:J7)</f>
        <v>2692.5</v>
      </c>
      <c r="K8" s="9"/>
    </row>
    <row r="9" ht="17" customHeight="1">
      <c r="A9" s="9"/>
      <c r="B9" s="9"/>
      <c r="C9" s="9"/>
      <c r="D9" s="9"/>
      <c r="E9" s="9"/>
      <c r="F9" s="9"/>
      <c r="G9" s="9"/>
      <c r="H9" s="9"/>
      <c r="I9" s="9"/>
      <c r="J9" s="11"/>
      <c r="K9" s="9"/>
    </row>
    <row r="10" ht="17" customHeight="1">
      <c r="A10" t="s" s="12">
        <v>163</v>
      </c>
      <c r="B10" s="9"/>
      <c r="C10" s="9"/>
      <c r="D10" s="9"/>
      <c r="E10" s="9"/>
      <c r="F10" s="9"/>
      <c r="G10" s="9"/>
      <c r="H10" s="9"/>
      <c r="I10" s="9"/>
      <c r="J10" s="11"/>
      <c r="K10" s="9"/>
    </row>
    <row r="11" ht="17" customHeight="1">
      <c r="A11" s="52">
        <v>44624</v>
      </c>
      <c r="B11" s="9"/>
      <c r="C11" s="9"/>
      <c r="D11" s="9"/>
      <c r="E11" t="s" s="10">
        <v>65</v>
      </c>
      <c r="F11" t="s" s="10">
        <v>164</v>
      </c>
      <c r="G11" s="9"/>
      <c r="H11" s="9"/>
      <c r="I11" s="9"/>
      <c r="J11" s="11">
        <v>119.3</v>
      </c>
      <c r="K11" t="s" s="10">
        <v>161</v>
      </c>
    </row>
    <row r="12" ht="17" customHeight="1">
      <c r="A12" s="52">
        <v>44645</v>
      </c>
      <c r="B12" s="9"/>
      <c r="C12" s="9"/>
      <c r="D12" s="9"/>
      <c r="E12" t="s" s="10">
        <v>62</v>
      </c>
      <c r="F12" t="s" s="10">
        <v>165</v>
      </c>
      <c r="G12" s="9"/>
      <c r="H12" s="9"/>
      <c r="I12" s="9"/>
      <c r="J12" s="11">
        <v>926.6</v>
      </c>
      <c r="K12" t="s" s="10">
        <v>161</v>
      </c>
    </row>
    <row r="13" ht="17" customHeight="1">
      <c r="A13" s="52">
        <v>44647</v>
      </c>
      <c r="B13" s="9"/>
      <c r="C13" s="9"/>
      <c r="D13" s="9"/>
      <c r="E13" t="s" s="10">
        <v>83</v>
      </c>
      <c r="F13" t="s" s="10">
        <v>166</v>
      </c>
      <c r="G13" s="9"/>
      <c r="H13" s="9"/>
      <c r="I13" s="9"/>
      <c r="J13" s="11">
        <v>592.35</v>
      </c>
      <c r="K13" t="s" s="10">
        <v>167</v>
      </c>
    </row>
    <row r="14" ht="17" customHeight="1">
      <c r="A14" s="52">
        <v>44755</v>
      </c>
      <c r="B14" s="9"/>
      <c r="C14" s="9"/>
      <c r="D14" s="9"/>
      <c r="E14" t="s" s="10">
        <v>168</v>
      </c>
      <c r="F14" t="s" s="10">
        <v>169</v>
      </c>
      <c r="G14" s="9"/>
      <c r="H14" s="9"/>
      <c r="I14" s="9"/>
      <c r="J14" s="11">
        <v>1942.1</v>
      </c>
      <c r="K14" t="s" s="68">
        <v>170</v>
      </c>
    </row>
    <row r="15" ht="17" customHeight="1">
      <c r="A15" s="52">
        <v>45977</v>
      </c>
      <c r="B15" s="9"/>
      <c r="C15" s="9"/>
      <c r="D15" s="9"/>
      <c r="E15" t="s" s="10">
        <v>171</v>
      </c>
      <c r="F15" t="s" s="10">
        <v>172</v>
      </c>
      <c r="G15" s="9"/>
      <c r="H15" s="9"/>
      <c r="I15" s="9"/>
      <c r="J15" s="11">
        <v>300</v>
      </c>
      <c r="K15" t="s" s="68">
        <v>161</v>
      </c>
    </row>
    <row r="16" ht="17" customHeight="1">
      <c r="A16" s="52">
        <v>44886</v>
      </c>
      <c r="B16" s="9"/>
      <c r="C16" s="9"/>
      <c r="D16" s="9"/>
      <c r="E16" t="s" s="10">
        <v>173</v>
      </c>
      <c r="F16" t="s" s="10">
        <v>174</v>
      </c>
      <c r="G16" s="9"/>
      <c r="H16" s="9"/>
      <c r="I16" s="9"/>
      <c r="J16" s="11">
        <v>332</v>
      </c>
      <c r="K16" s="69">
        <v>1052.5</v>
      </c>
    </row>
    <row r="17" ht="17" customHeight="1">
      <c r="A17" s="52">
        <v>44887</v>
      </c>
      <c r="B17" s="9"/>
      <c r="C17" s="9"/>
      <c r="D17" s="9"/>
      <c r="E17" t="s" s="10">
        <v>175</v>
      </c>
      <c r="F17" t="s" s="10">
        <v>176</v>
      </c>
      <c r="G17" s="9"/>
      <c r="H17" s="9"/>
      <c r="I17" s="9"/>
      <c r="J17" s="11">
        <v>55</v>
      </c>
      <c r="K17" t="s" s="10">
        <v>177</v>
      </c>
    </row>
    <row r="18" ht="17" customHeight="1">
      <c r="A18" s="52">
        <v>44888</v>
      </c>
      <c r="B18" s="9"/>
      <c r="C18" s="9"/>
      <c r="D18" s="9"/>
      <c r="E18" t="s" s="10">
        <v>178</v>
      </c>
      <c r="F18" t="s" s="10">
        <v>99</v>
      </c>
      <c r="G18" s="9"/>
      <c r="H18" s="9"/>
      <c r="I18" s="9"/>
      <c r="J18" s="11">
        <v>124.24</v>
      </c>
      <c r="K18" t="s" s="10">
        <v>177</v>
      </c>
    </row>
    <row r="19" ht="17" customHeight="1">
      <c r="A19" s="52">
        <v>44891</v>
      </c>
      <c r="B19" s="9"/>
      <c r="C19" s="9"/>
      <c r="D19" s="9"/>
      <c r="E19" t="s" s="10">
        <v>179</v>
      </c>
      <c r="F19" t="s" s="10">
        <v>180</v>
      </c>
      <c r="G19" s="9"/>
      <c r="H19" s="9"/>
      <c r="I19" s="9"/>
      <c r="J19" s="11">
        <v>195.2</v>
      </c>
      <c r="K19" t="s" s="10">
        <v>170</v>
      </c>
    </row>
    <row r="20" ht="17" customHeight="1">
      <c r="A20" s="52">
        <v>44893</v>
      </c>
      <c r="B20" s="9"/>
      <c r="C20" s="9"/>
      <c r="D20" s="9"/>
      <c r="E20" t="s" s="10">
        <v>65</v>
      </c>
      <c r="F20" t="s" s="10">
        <v>164</v>
      </c>
      <c r="G20" s="9"/>
      <c r="H20" s="9"/>
      <c r="I20" s="9"/>
      <c r="J20" s="11">
        <v>89.40000000000001</v>
      </c>
      <c r="K20" t="s" s="10">
        <v>161</v>
      </c>
    </row>
    <row r="21" ht="17" customHeight="1">
      <c r="A21" s="52">
        <v>44897</v>
      </c>
      <c r="B21" s="9"/>
      <c r="C21" s="9"/>
      <c r="D21" s="9"/>
      <c r="E21" t="s" s="10">
        <v>181</v>
      </c>
      <c r="F21" t="s" s="10">
        <v>182</v>
      </c>
      <c r="G21" s="9"/>
      <c r="H21" s="9"/>
      <c r="I21" s="9"/>
      <c r="J21" s="11">
        <v>174.8</v>
      </c>
      <c r="K21" t="s" s="10">
        <v>177</v>
      </c>
    </row>
    <row r="22" ht="17" customHeight="1">
      <c r="A22" s="52">
        <v>44903</v>
      </c>
      <c r="B22" s="9"/>
      <c r="C22" s="9"/>
      <c r="D22" s="9"/>
      <c r="E22" t="s" s="10">
        <v>127</v>
      </c>
      <c r="F22" t="s" s="10">
        <v>183</v>
      </c>
      <c r="G22" s="9"/>
      <c r="H22" s="9"/>
      <c r="I22" s="9"/>
      <c r="J22" s="11">
        <v>205.7</v>
      </c>
      <c r="K22" t="s" s="10">
        <v>177</v>
      </c>
    </row>
    <row r="23" ht="17" customHeight="1">
      <c r="A23" s="52">
        <v>44909</v>
      </c>
      <c r="B23" s="9"/>
      <c r="C23" s="9"/>
      <c r="D23" s="9"/>
      <c r="E23" t="s" s="10">
        <v>184</v>
      </c>
      <c r="F23" t="s" s="10">
        <v>185</v>
      </c>
      <c r="G23" s="9"/>
      <c r="H23" s="9"/>
      <c r="I23" s="9"/>
      <c r="J23" s="11">
        <v>359.75</v>
      </c>
      <c r="K23" t="s" s="10">
        <v>177</v>
      </c>
    </row>
    <row r="24" ht="17" customHeight="1">
      <c r="A24" s="9"/>
      <c r="B24" s="9"/>
      <c r="C24" s="9"/>
      <c r="D24" s="9"/>
      <c r="E24" s="9"/>
      <c r="F24" s="9"/>
      <c r="G24" s="9"/>
      <c r="H24" s="9"/>
      <c r="I24" s="9"/>
      <c r="J24" s="11"/>
      <c r="K24" s="9"/>
    </row>
    <row r="25" ht="17" customHeight="1">
      <c r="A25" t="s" s="12">
        <v>186</v>
      </c>
      <c r="B25" s="9"/>
      <c r="C25" s="9"/>
      <c r="D25" s="9"/>
      <c r="E25" s="9"/>
      <c r="F25" s="9"/>
      <c r="G25" s="9"/>
      <c r="H25" s="9"/>
      <c r="I25" s="9"/>
      <c r="J25" s="13">
        <f>SUM(J17:J23)</f>
        <v>1204.09</v>
      </c>
      <c r="K25" s="9"/>
    </row>
    <row r="26" ht="17" customHeight="1">
      <c r="A26" s="9"/>
      <c r="B26" s="9"/>
      <c r="C26" s="9"/>
      <c r="D26" s="9"/>
      <c r="E26" s="9"/>
      <c r="F26" s="9"/>
      <c r="G26" s="9"/>
      <c r="H26" s="9"/>
      <c r="I26" s="9"/>
      <c r="J26" s="11"/>
      <c r="K26" s="9"/>
    </row>
    <row r="27" ht="17" customHeight="1">
      <c r="A27" s="9"/>
      <c r="B27" s="9"/>
      <c r="C27" s="9"/>
      <c r="D27" s="9"/>
      <c r="E27" s="9"/>
      <c r="F27" s="9"/>
      <c r="G27" s="9"/>
      <c r="H27" s="9"/>
      <c r="I27" s="9"/>
      <c r="J27" s="11"/>
      <c r="K27" s="9"/>
    </row>
    <row r="28" ht="17" customHeight="1">
      <c r="A28" s="9"/>
      <c r="B28" s="9"/>
      <c r="C28" s="9"/>
      <c r="D28" s="9"/>
      <c r="E28" s="9"/>
      <c r="F28" s="9"/>
      <c r="G28" s="9"/>
      <c r="H28" s="9"/>
      <c r="I28" s="9"/>
      <c r="J28" s="11"/>
      <c r="K28" s="9"/>
    </row>
    <row r="29" ht="18" customHeight="1">
      <c r="A29" t="s" s="7">
        <v>187</v>
      </c>
      <c r="B29" s="9"/>
      <c r="C29" s="9"/>
      <c r="D29" s="9"/>
      <c r="E29" s="9"/>
      <c r="F29" s="9"/>
      <c r="G29" s="9"/>
      <c r="H29" s="9"/>
      <c r="I29" s="9"/>
      <c r="J29" s="11"/>
      <c r="K29" s="9"/>
    </row>
    <row r="30" ht="17" customHeight="1">
      <c r="A30" s="67">
        <v>44926</v>
      </c>
      <c r="B30" s="9"/>
      <c r="C30" s="20">
        <v>2</v>
      </c>
      <c r="D30" s="20">
        <v>4</v>
      </c>
      <c r="E30" t="s" s="10">
        <v>188</v>
      </c>
      <c r="F30" t="s" s="10">
        <v>189</v>
      </c>
      <c r="G30" t="s" s="10">
        <v>190</v>
      </c>
      <c r="H30" s="20">
        <v>4</v>
      </c>
      <c r="I30" s="20">
        <v>60</v>
      </c>
      <c r="J30" s="11">
        <f>H30*$E$38+I30*$E$39</f>
        <v>382</v>
      </c>
      <c r="K30" s="9"/>
    </row>
    <row r="31" ht="17" customHeight="1">
      <c r="A31" s="67">
        <v>44926</v>
      </c>
      <c r="B31" s="9"/>
      <c r="C31" s="20">
        <v>3</v>
      </c>
      <c r="D31" s="9"/>
      <c r="E31" t="s" s="10">
        <v>188</v>
      </c>
      <c r="F31" t="s" s="10">
        <v>191</v>
      </c>
      <c r="G31" t="s" s="10">
        <v>192</v>
      </c>
      <c r="H31" s="20">
        <v>3</v>
      </c>
      <c r="I31" s="9"/>
      <c r="J31" s="11">
        <f>H31*$E$38+I31*$E$39</f>
        <v>255</v>
      </c>
      <c r="K31" s="9"/>
    </row>
    <row r="32" ht="17" customHeight="1">
      <c r="A32" s="67"/>
      <c r="B32" s="9"/>
      <c r="C32" s="9"/>
      <c r="D32" s="9"/>
      <c r="E32" s="9"/>
      <c r="F32" s="9"/>
      <c r="G32" s="9"/>
      <c r="H32" s="9"/>
      <c r="I32" s="9"/>
      <c r="J32" s="11"/>
      <c r="K32" s="9"/>
    </row>
    <row r="33" ht="17" customHeight="1">
      <c r="A33" t="s" s="12">
        <v>193</v>
      </c>
      <c r="B33" s="9"/>
      <c r="C33" s="9"/>
      <c r="D33" s="9"/>
      <c r="E33" s="9"/>
      <c r="F33" s="9"/>
      <c r="G33" s="23"/>
      <c r="H33" s="23"/>
      <c r="I33" s="23"/>
      <c r="J33" s="13">
        <f>SUM(J30:J32)</f>
        <v>637</v>
      </c>
      <c r="K33" s="9"/>
    </row>
    <row r="34" ht="17" customHeight="1">
      <c r="A34" s="67"/>
      <c r="B34" s="9"/>
      <c r="C34" s="9"/>
      <c r="D34" s="9"/>
      <c r="E34" s="9"/>
      <c r="F34" s="9"/>
      <c r="G34" s="9"/>
      <c r="H34" s="9"/>
      <c r="I34" s="9"/>
      <c r="J34" s="11"/>
      <c r="K34" s="9"/>
    </row>
    <row r="35" ht="18" customHeight="1">
      <c r="A35" s="67"/>
      <c r="B35" s="9"/>
      <c r="C35" s="9"/>
      <c r="D35" s="9"/>
      <c r="E35" s="9"/>
      <c r="F35" t="s" s="7">
        <v>17</v>
      </c>
      <c r="G35" s="8"/>
      <c r="H35" s="8"/>
      <c r="I35" s="8"/>
      <c r="J35" s="70">
        <f>J33+J8+J25</f>
        <v>4533.59</v>
      </c>
      <c r="K35" s="9"/>
    </row>
    <row r="36" ht="17" customHeight="1">
      <c r="A36" s="9"/>
      <c r="B36" s="9"/>
      <c r="C36" s="9"/>
      <c r="D36" s="9"/>
      <c r="E36" s="9"/>
      <c r="F36" s="9"/>
      <c r="G36" s="9"/>
      <c r="H36" s="9"/>
      <c r="I36" s="9"/>
      <c r="J36" s="11"/>
      <c r="K36" s="9"/>
    </row>
    <row r="37" ht="17" customHeight="1">
      <c r="A37" s="9"/>
      <c r="B37" s="9"/>
      <c r="C37" s="9"/>
      <c r="D37" s="9"/>
      <c r="E37" s="9"/>
      <c r="F37" s="9"/>
      <c r="G37" s="9"/>
      <c r="H37" s="9"/>
      <c r="I37" s="9"/>
      <c r="J37" s="11"/>
      <c r="K37" s="9"/>
    </row>
    <row r="38" ht="17" customHeight="1">
      <c r="A38" t="s" s="10">
        <v>194</v>
      </c>
      <c r="B38" s="9"/>
      <c r="C38" s="9"/>
      <c r="D38" s="9"/>
      <c r="E38" s="20">
        <v>85</v>
      </c>
      <c r="F38" s="9"/>
      <c r="G38" s="9"/>
      <c r="H38" s="9"/>
      <c r="I38" s="9"/>
      <c r="J38" s="11"/>
      <c r="K38" s="9"/>
    </row>
    <row r="39" ht="17" customHeight="1">
      <c r="A39" t="s" s="10">
        <v>195</v>
      </c>
      <c r="B39" s="9"/>
      <c r="C39" s="9"/>
      <c r="D39" s="9"/>
      <c r="E39" s="20">
        <v>0.7</v>
      </c>
      <c r="F39" s="9"/>
      <c r="G39" s="9"/>
      <c r="H39" s="9"/>
      <c r="I39" s="9"/>
      <c r="J39" s="11"/>
      <c r="K39" s="9"/>
    </row>
    <row r="40" ht="17" customHeight="1">
      <c r="A40" t="s" s="10">
        <v>196</v>
      </c>
      <c r="B40" s="9"/>
      <c r="C40" s="9"/>
      <c r="D40" s="9"/>
      <c r="E40" s="20">
        <v>30</v>
      </c>
      <c r="F40" t="s" s="71">
        <v>197</v>
      </c>
      <c r="G40" s="9"/>
      <c r="H40" s="9"/>
      <c r="I40" s="9"/>
      <c r="J40" s="11"/>
      <c r="K40" s="9"/>
    </row>
    <row r="41" ht="17" customHeight="1">
      <c r="A41" t="s" s="10">
        <v>198</v>
      </c>
      <c r="B41" s="9"/>
      <c r="C41" s="9"/>
      <c r="D41" s="9"/>
      <c r="E41" s="20">
        <v>150</v>
      </c>
      <c r="F41" t="s" s="71">
        <v>199</v>
      </c>
      <c r="G41" s="9"/>
      <c r="H41" s="9"/>
      <c r="I41" s="9"/>
      <c r="J41" s="11"/>
      <c r="K41" s="9"/>
    </row>
    <row r="42" ht="17" customHeight="1">
      <c r="A42" t="s" s="10">
        <v>200</v>
      </c>
      <c r="B42" s="9"/>
      <c r="C42" s="9"/>
      <c r="D42" s="9"/>
      <c r="E42" s="20">
        <v>25</v>
      </c>
      <c r="F42" s="9"/>
      <c r="G42" s="9"/>
      <c r="H42" s="9"/>
      <c r="I42" s="9"/>
      <c r="J42" s="11"/>
      <c r="K42" s="9"/>
    </row>
    <row r="43" ht="17" customHeight="1">
      <c r="A43" t="s" s="10">
        <v>201</v>
      </c>
      <c r="B43" s="9"/>
      <c r="C43" s="9"/>
      <c r="D43" s="9"/>
      <c r="E43" s="20">
        <v>55</v>
      </c>
      <c r="F43" s="9"/>
      <c r="G43" s="9"/>
      <c r="H43" s="9"/>
      <c r="I43" s="9"/>
      <c r="J43" s="11"/>
      <c r="K43" s="9"/>
    </row>
    <row r="44" ht="17" customHeight="1">
      <c r="A44" s="9"/>
      <c r="B44" s="9"/>
      <c r="C44" s="9"/>
      <c r="D44" s="9"/>
      <c r="E44" s="9"/>
      <c r="F44" s="9"/>
      <c r="G44" s="9"/>
      <c r="H44" s="9"/>
      <c r="I44" s="9"/>
      <c r="J44" s="11"/>
      <c r="K44" s="9"/>
    </row>
    <row r="45" ht="17" customHeight="1">
      <c r="A45" s="9"/>
      <c r="B45" s="9"/>
      <c r="C45" s="9"/>
      <c r="D45" s="9"/>
      <c r="E45" s="9"/>
      <c r="F45" s="9"/>
      <c r="G45" s="9"/>
      <c r="H45" s="9"/>
      <c r="I45" s="9"/>
      <c r="J45" s="11"/>
      <c r="K45" s="9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37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72" customWidth="1"/>
    <col min="2" max="2" width="6.5" style="72" customWidth="1"/>
    <col min="3" max="3" width="6.67188" style="72" customWidth="1"/>
    <col min="4" max="4" width="12.5" style="72" customWidth="1"/>
    <col min="5" max="5" width="29.3516" style="72" customWidth="1"/>
    <col min="6" max="6" width="50.6719" style="72" customWidth="1"/>
    <col min="7" max="7" width="42.6719" style="72" customWidth="1"/>
    <col min="8" max="9" width="10.8516" style="72" customWidth="1"/>
    <col min="10" max="10" width="18.1719" style="72" customWidth="1"/>
    <col min="11" max="11" width="15.0938" style="72" customWidth="1"/>
    <col min="12" max="16384" width="10.8516" style="72" customWidth="1"/>
  </cols>
  <sheetData>
    <row r="1" ht="18" customHeight="1">
      <c r="A1" t="s" s="7">
        <v>150</v>
      </c>
      <c r="B1" s="8"/>
      <c r="C1" s="8"/>
      <c r="D1" s="9"/>
      <c r="E1" s="9"/>
      <c r="F1" s="9"/>
      <c r="G1" s="9"/>
      <c r="H1" s="9"/>
      <c r="I1" s="9"/>
      <c r="J1" s="11"/>
      <c r="K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11"/>
      <c r="K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  <c r="K3" t="s" s="12">
        <v>156</v>
      </c>
    </row>
    <row r="4" ht="17" customHeight="1">
      <c r="A4" s="67"/>
      <c r="B4" s="9"/>
      <c r="C4" s="9"/>
      <c r="D4" s="9"/>
      <c r="E4" s="9"/>
      <c r="F4" s="9"/>
      <c r="G4" s="9"/>
      <c r="H4" s="9"/>
      <c r="I4" s="9"/>
      <c r="J4" s="11"/>
      <c r="K4" s="9"/>
    </row>
    <row r="5" ht="17" customHeight="1">
      <c r="A5" t="s" s="12">
        <v>203</v>
      </c>
      <c r="B5" s="9"/>
      <c r="C5" s="9"/>
      <c r="D5" s="9"/>
      <c r="E5" s="9"/>
      <c r="F5" s="9"/>
      <c r="G5" s="9"/>
      <c r="H5" s="9"/>
      <c r="I5" s="9"/>
      <c r="J5" s="11"/>
      <c r="K5" s="9"/>
    </row>
    <row r="6" ht="17" customHeight="1">
      <c r="A6" s="67">
        <v>44263</v>
      </c>
      <c r="B6" s="9"/>
      <c r="C6" s="9"/>
      <c r="D6" s="9"/>
      <c r="E6" t="s" s="10">
        <v>65</v>
      </c>
      <c r="F6" t="s" s="10">
        <v>164</v>
      </c>
      <c r="G6" t="s" s="10">
        <v>160</v>
      </c>
      <c r="H6" s="9"/>
      <c r="I6" s="9"/>
      <c r="J6" s="11">
        <v>119.3</v>
      </c>
      <c r="K6" t="s" s="10">
        <v>161</v>
      </c>
    </row>
    <row r="7" ht="17" customHeight="1">
      <c r="A7" s="67">
        <v>44333</v>
      </c>
      <c r="B7" s="9"/>
      <c r="C7" s="9"/>
      <c r="D7" s="9"/>
      <c r="E7" t="s" s="10">
        <v>204</v>
      </c>
      <c r="F7" t="s" s="10">
        <v>205</v>
      </c>
      <c r="G7" t="s" s="10">
        <v>190</v>
      </c>
      <c r="H7" s="9"/>
      <c r="I7" s="9"/>
      <c r="J7" s="11">
        <v>340</v>
      </c>
      <c r="K7" t="s" s="10">
        <v>161</v>
      </c>
    </row>
    <row r="8" ht="17" customHeight="1">
      <c r="A8" s="67">
        <v>44355</v>
      </c>
      <c r="B8" s="9"/>
      <c r="C8" s="9"/>
      <c r="D8" s="9"/>
      <c r="E8" t="s" s="10">
        <v>206</v>
      </c>
      <c r="F8" t="s" s="10">
        <v>207</v>
      </c>
      <c r="G8" t="s" s="10">
        <v>190</v>
      </c>
      <c r="H8" s="9"/>
      <c r="I8" s="9"/>
      <c r="J8" s="11">
        <v>1673.65</v>
      </c>
      <c r="K8" t="s" s="10">
        <v>161</v>
      </c>
    </row>
    <row r="9" ht="17" customHeight="1">
      <c r="A9" s="9"/>
      <c r="B9" s="9"/>
      <c r="C9" s="9"/>
      <c r="D9" s="9"/>
      <c r="E9" s="9"/>
      <c r="F9" s="9"/>
      <c r="G9" s="9"/>
      <c r="H9" s="9"/>
      <c r="I9" s="9"/>
      <c r="J9" s="11"/>
      <c r="K9" s="9"/>
    </row>
    <row r="10" ht="17" customHeight="1">
      <c r="A10" t="s" s="12">
        <v>208</v>
      </c>
      <c r="B10" s="23"/>
      <c r="C10" s="23"/>
      <c r="D10" s="23"/>
      <c r="E10" s="23"/>
      <c r="F10" s="23"/>
      <c r="G10" s="23"/>
      <c r="H10" s="23"/>
      <c r="I10" s="23"/>
      <c r="J10" s="13">
        <f>SUM(J6:J9)</f>
        <v>2132.95</v>
      </c>
      <c r="K10" s="9"/>
    </row>
    <row r="11" ht="17" customHeight="1">
      <c r="A11" s="9"/>
      <c r="B11" s="9"/>
      <c r="C11" s="9"/>
      <c r="D11" s="9"/>
      <c r="E11" s="9"/>
      <c r="F11" s="9"/>
      <c r="G11" s="9"/>
      <c r="H11" s="9"/>
      <c r="I11" s="9"/>
      <c r="J11" s="11"/>
      <c r="K11" s="9"/>
    </row>
    <row r="12" ht="17" customHeight="1">
      <c r="A12" t="s" s="12">
        <v>209</v>
      </c>
      <c r="B12" s="9"/>
      <c r="C12" s="9"/>
      <c r="D12" s="9"/>
      <c r="E12" s="9"/>
      <c r="F12" s="9"/>
      <c r="G12" s="9"/>
      <c r="H12" s="9"/>
      <c r="I12" s="9"/>
      <c r="J12" s="11"/>
      <c r="K12" s="9"/>
    </row>
    <row r="13" ht="17" customHeight="1">
      <c r="A13" s="52">
        <v>44328</v>
      </c>
      <c r="B13" s="9"/>
      <c r="C13" s="9"/>
      <c r="D13" s="9"/>
      <c r="E13" t="s" s="10">
        <v>173</v>
      </c>
      <c r="F13" t="s" s="10">
        <v>210</v>
      </c>
      <c r="G13" s="9"/>
      <c r="H13" s="9"/>
      <c r="I13" s="9"/>
      <c r="J13" s="11">
        <v>160.95</v>
      </c>
      <c r="K13" t="s" s="10">
        <v>211</v>
      </c>
    </row>
    <row r="14" ht="17" customHeight="1">
      <c r="A14" s="52">
        <v>44396</v>
      </c>
      <c r="B14" s="9"/>
      <c r="C14" s="9"/>
      <c r="D14" s="9"/>
      <c r="E14" t="s" s="10">
        <v>212</v>
      </c>
      <c r="F14" t="s" s="10">
        <v>213</v>
      </c>
      <c r="G14" s="9"/>
      <c r="H14" s="9"/>
      <c r="I14" s="9"/>
      <c r="J14" s="11">
        <v>34.85</v>
      </c>
      <c r="K14" t="s" s="10">
        <v>214</v>
      </c>
    </row>
    <row r="15" ht="17" customHeight="1">
      <c r="A15" s="9"/>
      <c r="B15" s="9"/>
      <c r="C15" s="9"/>
      <c r="D15" s="9"/>
      <c r="E15" s="9"/>
      <c r="F15" s="9"/>
      <c r="G15" s="9"/>
      <c r="H15" s="9"/>
      <c r="I15" s="9"/>
      <c r="J15" s="11"/>
      <c r="K15" s="9"/>
    </row>
    <row r="16" ht="17" customHeight="1">
      <c r="A16" t="s" s="12">
        <v>215</v>
      </c>
      <c r="B16" s="9"/>
      <c r="C16" s="9"/>
      <c r="D16" s="9"/>
      <c r="E16" s="9"/>
      <c r="F16" s="9"/>
      <c r="G16" s="9"/>
      <c r="H16" s="9"/>
      <c r="I16" s="9"/>
      <c r="J16" s="13">
        <f>SUM(J13:J14)</f>
        <v>195.8</v>
      </c>
      <c r="K16" s="9"/>
    </row>
    <row r="17" ht="17" customHeight="1">
      <c r="A17" s="9"/>
      <c r="B17" s="9"/>
      <c r="C17" s="9"/>
      <c r="D17" s="9"/>
      <c r="E17" s="9"/>
      <c r="F17" s="9"/>
      <c r="G17" s="9"/>
      <c r="H17" s="9"/>
      <c r="I17" s="9"/>
      <c r="J17" s="11"/>
      <c r="K17" s="9"/>
    </row>
    <row r="18" ht="17" customHeight="1">
      <c r="A18" s="9"/>
      <c r="B18" s="9"/>
      <c r="C18" s="9"/>
      <c r="D18" s="9"/>
      <c r="E18" s="9"/>
      <c r="F18" s="9"/>
      <c r="G18" s="9"/>
      <c r="H18" s="9"/>
      <c r="I18" s="9"/>
      <c r="J18" s="11"/>
      <c r="K18" s="9"/>
    </row>
    <row r="19" ht="17" customHeight="1">
      <c r="A19" s="9"/>
      <c r="B19" s="9"/>
      <c r="C19" s="9"/>
      <c r="D19" s="9"/>
      <c r="E19" s="9"/>
      <c r="F19" s="9"/>
      <c r="G19" s="9"/>
      <c r="H19" s="9"/>
      <c r="I19" s="9"/>
      <c r="J19" s="11"/>
      <c r="K19" s="9"/>
    </row>
    <row r="20" ht="18" customHeight="1">
      <c r="A20" t="s" s="7">
        <v>187</v>
      </c>
      <c r="B20" s="9"/>
      <c r="C20" s="9"/>
      <c r="D20" s="9"/>
      <c r="E20" s="9"/>
      <c r="F20" s="9"/>
      <c r="G20" s="9"/>
      <c r="H20" s="9"/>
      <c r="I20" s="9"/>
      <c r="J20" s="11"/>
      <c r="K20" s="9"/>
    </row>
    <row r="21" ht="17" customHeight="1">
      <c r="A21" s="67">
        <v>44340</v>
      </c>
      <c r="B21" s="73">
        <v>45718.583333333336</v>
      </c>
      <c r="C21" s="20">
        <v>2</v>
      </c>
      <c r="D21" s="20">
        <v>1</v>
      </c>
      <c r="E21" t="s" s="10">
        <v>188</v>
      </c>
      <c r="F21" t="s" s="10">
        <v>216</v>
      </c>
      <c r="G21" t="s" s="10">
        <v>190</v>
      </c>
      <c r="H21" s="20">
        <v>3</v>
      </c>
      <c r="I21" s="20">
        <v>30</v>
      </c>
      <c r="J21" s="11">
        <f>H21*$E$30+I21*$E$31</f>
        <v>276</v>
      </c>
      <c r="K21" s="9"/>
    </row>
    <row r="22" ht="17" customHeight="1">
      <c r="A22" s="67">
        <v>44561</v>
      </c>
      <c r="B22" s="9"/>
      <c r="C22" s="20">
        <v>2</v>
      </c>
      <c r="D22" s="20">
        <v>4</v>
      </c>
      <c r="E22" t="s" s="10">
        <v>188</v>
      </c>
      <c r="F22" t="s" s="10">
        <v>189</v>
      </c>
      <c r="G22" t="s" s="10">
        <v>190</v>
      </c>
      <c r="H22" s="20">
        <v>4</v>
      </c>
      <c r="I22" s="20">
        <v>60</v>
      </c>
      <c r="J22" s="11">
        <f>H22*$E$30+I22*$E$31</f>
        <v>382</v>
      </c>
      <c r="K22" s="9"/>
    </row>
    <row r="23" ht="17" customHeight="1">
      <c r="A23" s="67">
        <v>44561</v>
      </c>
      <c r="B23" s="9"/>
      <c r="C23" s="20">
        <v>3</v>
      </c>
      <c r="D23" s="9"/>
      <c r="E23" t="s" s="10">
        <v>188</v>
      </c>
      <c r="F23" t="s" s="10">
        <v>191</v>
      </c>
      <c r="G23" t="s" s="10">
        <v>192</v>
      </c>
      <c r="H23" s="20">
        <v>3</v>
      </c>
      <c r="I23" s="9"/>
      <c r="J23" s="11">
        <f>H23*$E$30+I23*$E$31</f>
        <v>255</v>
      </c>
      <c r="K23" s="9"/>
    </row>
    <row r="24" ht="17" customHeight="1">
      <c r="A24" s="67"/>
      <c r="B24" s="9"/>
      <c r="C24" s="9"/>
      <c r="D24" s="9"/>
      <c r="E24" s="9"/>
      <c r="F24" s="9"/>
      <c r="G24" s="9"/>
      <c r="H24" s="9"/>
      <c r="I24" s="9"/>
      <c r="J24" s="11"/>
      <c r="K24" s="9"/>
    </row>
    <row r="25" ht="17" customHeight="1">
      <c r="A25" t="s" s="12">
        <v>217</v>
      </c>
      <c r="B25" s="9"/>
      <c r="C25" s="9"/>
      <c r="D25" s="9"/>
      <c r="E25" s="9"/>
      <c r="F25" s="9"/>
      <c r="G25" s="23"/>
      <c r="H25" s="24">
        <f>SUM(H21)</f>
        <v>3</v>
      </c>
      <c r="I25" s="24">
        <f>SUM(I21)</f>
        <v>30</v>
      </c>
      <c r="J25" s="13">
        <f>SUM(J21:J24)</f>
        <v>913</v>
      </c>
      <c r="K25" s="9"/>
    </row>
    <row r="26" ht="17" customHeight="1">
      <c r="A26" s="67"/>
      <c r="B26" s="9"/>
      <c r="C26" s="9"/>
      <c r="D26" s="9"/>
      <c r="E26" s="9"/>
      <c r="F26" s="9"/>
      <c r="G26" s="9"/>
      <c r="H26" s="9"/>
      <c r="I26" s="9"/>
      <c r="J26" s="11"/>
      <c r="K26" s="9"/>
    </row>
    <row r="27" ht="18" customHeight="1">
      <c r="A27" s="67"/>
      <c r="B27" s="9"/>
      <c r="C27" s="9"/>
      <c r="D27" s="9"/>
      <c r="E27" s="9"/>
      <c r="F27" t="s" s="7">
        <v>17</v>
      </c>
      <c r="G27" s="8"/>
      <c r="H27" s="8"/>
      <c r="I27" s="8"/>
      <c r="J27" s="70">
        <f>J25+J10+J16</f>
        <v>3241.75</v>
      </c>
      <c r="K27" s="9"/>
    </row>
    <row r="28" ht="17" customHeight="1">
      <c r="A28" s="9"/>
      <c r="B28" s="9"/>
      <c r="C28" s="9"/>
      <c r="D28" s="9"/>
      <c r="E28" s="9"/>
      <c r="F28" s="9"/>
      <c r="G28" s="9"/>
      <c r="H28" s="9"/>
      <c r="I28" s="9"/>
      <c r="J28" s="11"/>
      <c r="K28" s="9"/>
    </row>
    <row r="29" ht="17" customHeight="1">
      <c r="A29" s="9"/>
      <c r="B29" s="9"/>
      <c r="C29" s="9"/>
      <c r="D29" s="9"/>
      <c r="E29" s="9"/>
      <c r="F29" s="9"/>
      <c r="G29" s="9"/>
      <c r="H29" s="9"/>
      <c r="I29" s="9"/>
      <c r="J29" s="11"/>
      <c r="K29" s="9"/>
    </row>
    <row r="30" ht="17" customHeight="1">
      <c r="A30" t="s" s="10">
        <v>194</v>
      </c>
      <c r="B30" s="9"/>
      <c r="C30" s="9"/>
      <c r="D30" s="9"/>
      <c r="E30" s="20">
        <v>85</v>
      </c>
      <c r="F30" s="9"/>
      <c r="G30" s="9"/>
      <c r="H30" s="9"/>
      <c r="I30" s="9"/>
      <c r="J30" s="11"/>
      <c r="K30" s="9"/>
    </row>
    <row r="31" ht="17" customHeight="1">
      <c r="A31" t="s" s="10">
        <v>195</v>
      </c>
      <c r="B31" s="9"/>
      <c r="C31" s="9"/>
      <c r="D31" s="9"/>
      <c r="E31" s="20">
        <v>0.7</v>
      </c>
      <c r="F31" s="9"/>
      <c r="G31" s="9"/>
      <c r="H31" s="9"/>
      <c r="I31" s="9"/>
      <c r="J31" s="11"/>
      <c r="K31" s="9"/>
    </row>
    <row r="32" ht="17" customHeight="1">
      <c r="A32" t="s" s="10">
        <v>196</v>
      </c>
      <c r="B32" s="9"/>
      <c r="C32" s="9"/>
      <c r="D32" s="9"/>
      <c r="E32" s="20">
        <v>30</v>
      </c>
      <c r="F32" t="s" s="71">
        <v>197</v>
      </c>
      <c r="G32" s="9"/>
      <c r="H32" s="9"/>
      <c r="I32" s="9"/>
      <c r="J32" s="11"/>
      <c r="K32" s="9"/>
    </row>
    <row r="33" ht="17" customHeight="1">
      <c r="A33" t="s" s="10">
        <v>198</v>
      </c>
      <c r="B33" s="9"/>
      <c r="C33" s="9"/>
      <c r="D33" s="9"/>
      <c r="E33" s="20">
        <v>150</v>
      </c>
      <c r="F33" t="s" s="71">
        <v>199</v>
      </c>
      <c r="G33" s="9"/>
      <c r="H33" s="9"/>
      <c r="I33" s="9"/>
      <c r="J33" s="11"/>
      <c r="K33" s="9"/>
    </row>
    <row r="34" ht="17" customHeight="1">
      <c r="A34" t="s" s="10">
        <v>200</v>
      </c>
      <c r="B34" s="9"/>
      <c r="C34" s="9"/>
      <c r="D34" s="9"/>
      <c r="E34" s="20">
        <v>25</v>
      </c>
      <c r="F34" s="9"/>
      <c r="G34" s="9"/>
      <c r="H34" s="9"/>
      <c r="I34" s="9"/>
      <c r="J34" s="11"/>
      <c r="K34" s="9"/>
    </row>
    <row r="35" ht="17" customHeight="1">
      <c r="A35" t="s" s="10">
        <v>201</v>
      </c>
      <c r="B35" s="9"/>
      <c r="C35" s="9"/>
      <c r="D35" s="9"/>
      <c r="E35" s="20">
        <v>55</v>
      </c>
      <c r="F35" s="9"/>
      <c r="G35" s="9"/>
      <c r="H35" s="9"/>
      <c r="I35" s="9"/>
      <c r="J35" s="11"/>
      <c r="K35" s="9"/>
    </row>
    <row r="36" ht="17" customHeight="1">
      <c r="A36" s="9"/>
      <c r="B36" s="9"/>
      <c r="C36" s="9"/>
      <c r="D36" s="9"/>
      <c r="E36" s="9"/>
      <c r="F36" s="9"/>
      <c r="G36" s="9"/>
      <c r="H36" s="9"/>
      <c r="I36" s="9"/>
      <c r="J36" s="11"/>
      <c r="K36" s="9"/>
    </row>
    <row r="37" ht="17" customHeight="1">
      <c r="A37" s="9"/>
      <c r="B37" s="9"/>
      <c r="C37" s="9"/>
      <c r="D37" s="9"/>
      <c r="E37" s="9"/>
      <c r="F37" s="9"/>
      <c r="G37" s="9"/>
      <c r="H37" s="9"/>
      <c r="I37" s="9"/>
      <c r="J37" s="11"/>
      <c r="K37" s="9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51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74" customWidth="1"/>
    <col min="2" max="2" width="6.5" style="74" customWidth="1"/>
    <col min="3" max="3" width="6.67188" style="74" customWidth="1"/>
    <col min="4" max="4" width="12.5" style="74" customWidth="1"/>
    <col min="5" max="5" width="29.3516" style="74" customWidth="1"/>
    <col min="6" max="6" width="50.6719" style="74" customWidth="1"/>
    <col min="7" max="7" width="42.6719" style="74" customWidth="1"/>
    <col min="8" max="9" width="10.8516" style="74" customWidth="1"/>
    <col min="10" max="10" width="18.1719" style="74" customWidth="1"/>
    <col min="11" max="11" width="15.0938" style="74" customWidth="1"/>
    <col min="12" max="16384" width="10.8516" style="74" customWidth="1"/>
  </cols>
  <sheetData>
    <row r="1" ht="18" customHeight="1">
      <c r="A1" t="s" s="7">
        <v>150</v>
      </c>
      <c r="B1" s="8"/>
      <c r="C1" s="8"/>
      <c r="D1" s="9"/>
      <c r="E1" s="9"/>
      <c r="F1" s="9"/>
      <c r="G1" s="9"/>
      <c r="H1" s="9"/>
      <c r="I1" s="9"/>
      <c r="J1" s="11"/>
      <c r="K1" s="9"/>
    </row>
    <row r="2" ht="17" customHeight="1">
      <c r="A2" s="9"/>
      <c r="B2" s="9"/>
      <c r="C2" s="9"/>
      <c r="D2" s="9"/>
      <c r="E2" s="9"/>
      <c r="F2" s="9"/>
      <c r="G2" s="9"/>
      <c r="H2" s="9"/>
      <c r="I2" s="9"/>
      <c r="J2" s="11"/>
      <c r="K2" s="9"/>
    </row>
    <row r="3" ht="17" customHeight="1">
      <c r="A3" t="s" s="12">
        <v>55</v>
      </c>
      <c r="B3" t="s" s="12">
        <v>151</v>
      </c>
      <c r="C3" t="s" s="12">
        <v>152</v>
      </c>
      <c r="D3" t="s" s="12">
        <v>153</v>
      </c>
      <c r="E3" t="s" s="12">
        <v>56</v>
      </c>
      <c r="F3" t="s" s="12">
        <v>57</v>
      </c>
      <c r="G3" t="s" s="12">
        <v>154</v>
      </c>
      <c r="H3" t="s" s="12">
        <v>155</v>
      </c>
      <c r="I3" s="23"/>
      <c r="J3" t="s" s="12">
        <v>59</v>
      </c>
      <c r="K3" t="s" s="12">
        <v>156</v>
      </c>
    </row>
    <row r="4" ht="17" customHeight="1">
      <c r="A4" s="67"/>
      <c r="B4" s="9"/>
      <c r="C4" s="9"/>
      <c r="D4" s="9"/>
      <c r="E4" s="9"/>
      <c r="F4" s="9"/>
      <c r="G4" s="9"/>
      <c r="H4" s="9"/>
      <c r="I4" s="9"/>
      <c r="J4" s="11"/>
      <c r="K4" s="9"/>
    </row>
    <row r="5" ht="17" customHeight="1">
      <c r="A5" t="s" s="12">
        <v>219</v>
      </c>
      <c r="B5" s="9"/>
      <c r="C5" s="9"/>
      <c r="D5" s="9"/>
      <c r="E5" s="9"/>
      <c r="F5" s="9"/>
      <c r="G5" s="9"/>
      <c r="H5" s="9"/>
      <c r="I5" s="9"/>
      <c r="J5" s="11"/>
      <c r="K5" s="9"/>
    </row>
    <row r="6" ht="17" customHeight="1">
      <c r="A6" s="67">
        <v>43948</v>
      </c>
      <c r="B6" s="9"/>
      <c r="C6" s="9"/>
      <c r="D6" s="9"/>
      <c r="E6" t="s" s="10">
        <v>220</v>
      </c>
      <c r="F6" t="s" s="10">
        <v>221</v>
      </c>
      <c r="G6" t="s" s="10">
        <v>160</v>
      </c>
      <c r="H6" s="9"/>
      <c r="I6" s="9"/>
      <c r="J6" s="11">
        <v>793</v>
      </c>
      <c r="K6" t="s" s="10">
        <v>161</v>
      </c>
    </row>
    <row r="7" ht="17" customHeight="1">
      <c r="A7" s="67">
        <v>43951</v>
      </c>
      <c r="B7" s="9"/>
      <c r="C7" s="9"/>
      <c r="D7" s="9"/>
      <c r="E7" t="s" s="10">
        <v>222</v>
      </c>
      <c r="F7" t="s" s="10">
        <v>223</v>
      </c>
      <c r="G7" t="s" s="10">
        <v>190</v>
      </c>
      <c r="H7" s="9"/>
      <c r="I7" s="9"/>
      <c r="J7" s="11">
        <v>266.6</v>
      </c>
      <c r="K7" t="s" s="10">
        <v>161</v>
      </c>
    </row>
    <row r="8" ht="17" customHeight="1">
      <c r="A8" s="67">
        <v>43953</v>
      </c>
      <c r="B8" s="9"/>
      <c r="C8" s="9"/>
      <c r="D8" s="9"/>
      <c r="E8" t="s" s="10">
        <v>83</v>
      </c>
      <c r="F8" t="s" s="10">
        <v>224</v>
      </c>
      <c r="G8" t="s" s="10">
        <v>190</v>
      </c>
      <c r="H8" s="9"/>
      <c r="I8" s="9"/>
      <c r="J8" s="11">
        <v>725</v>
      </c>
      <c r="K8" t="s" s="10">
        <v>161</v>
      </c>
    </row>
    <row r="9" ht="17" customHeight="1">
      <c r="A9" s="67">
        <v>43971</v>
      </c>
      <c r="B9" s="9"/>
      <c r="C9" s="9"/>
      <c r="D9" s="9"/>
      <c r="E9" t="s" s="10">
        <v>120</v>
      </c>
      <c r="F9" t="s" s="10">
        <v>225</v>
      </c>
      <c r="G9" s="9"/>
      <c r="H9" s="9"/>
      <c r="I9" s="9"/>
      <c r="J9" s="11">
        <v>239.65</v>
      </c>
      <c r="K9" t="s" s="10">
        <v>161</v>
      </c>
    </row>
    <row r="10" ht="17" customHeight="1">
      <c r="A10" s="9"/>
      <c r="B10" s="9"/>
      <c r="C10" s="9"/>
      <c r="D10" s="9"/>
      <c r="E10" s="9"/>
      <c r="F10" s="9"/>
      <c r="G10" s="9"/>
      <c r="H10" s="9"/>
      <c r="I10" s="9"/>
      <c r="J10" s="11"/>
      <c r="K10" s="9"/>
    </row>
    <row r="11" ht="17" customHeight="1">
      <c r="A11" t="s" s="12">
        <v>226</v>
      </c>
      <c r="B11" s="23"/>
      <c r="C11" s="23"/>
      <c r="D11" s="23"/>
      <c r="E11" s="23"/>
      <c r="F11" s="23"/>
      <c r="G11" s="23"/>
      <c r="H11" s="23"/>
      <c r="I11" s="23"/>
      <c r="J11" s="13">
        <f>SUM(J6:J10)</f>
        <v>2024.25</v>
      </c>
      <c r="K11" s="9"/>
    </row>
    <row r="12" ht="17" customHeight="1">
      <c r="A12" s="9"/>
      <c r="B12" s="9"/>
      <c r="C12" s="9"/>
      <c r="D12" s="9"/>
      <c r="E12" s="9"/>
      <c r="F12" s="9"/>
      <c r="G12" s="9"/>
      <c r="H12" s="9"/>
      <c r="I12" s="9"/>
      <c r="J12" s="11"/>
      <c r="K12" s="9"/>
    </row>
    <row r="13" ht="17" customHeight="1">
      <c r="A13" t="s" s="12">
        <v>227</v>
      </c>
      <c r="B13" s="9"/>
      <c r="C13" s="9"/>
      <c r="D13" s="9"/>
      <c r="E13" s="9"/>
      <c r="F13" s="9"/>
      <c r="G13" s="9"/>
      <c r="H13" s="9"/>
      <c r="I13" s="9"/>
      <c r="J13" s="11"/>
      <c r="K13" s="9"/>
    </row>
    <row r="14" ht="17" customHeight="1">
      <c r="A14" s="52">
        <v>43845</v>
      </c>
      <c r="B14" s="9"/>
      <c r="C14" s="9"/>
      <c r="D14" s="9"/>
      <c r="E14" t="s" s="10">
        <v>62</v>
      </c>
      <c r="F14" t="s" s="10">
        <v>165</v>
      </c>
      <c r="G14" s="9"/>
      <c r="H14" s="9"/>
      <c r="I14" s="9"/>
      <c r="J14" s="11">
        <v>585.7</v>
      </c>
      <c r="K14" t="s" s="10">
        <v>161</v>
      </c>
    </row>
    <row r="15" ht="17" customHeight="1">
      <c r="A15" s="52">
        <v>43861</v>
      </c>
      <c r="B15" s="9"/>
      <c r="C15" s="9"/>
      <c r="D15" s="9"/>
      <c r="E15" t="s" s="10">
        <v>228</v>
      </c>
      <c r="F15" t="s" s="10">
        <v>229</v>
      </c>
      <c r="G15" s="9"/>
      <c r="H15" s="9"/>
      <c r="I15" s="9"/>
      <c r="J15" s="11">
        <v>94.25</v>
      </c>
      <c r="K15" t="s" s="10">
        <v>48</v>
      </c>
    </row>
    <row r="16" ht="17" customHeight="1">
      <c r="A16" s="52">
        <v>43874</v>
      </c>
      <c r="B16" s="9"/>
      <c r="C16" s="9"/>
      <c r="D16" s="9"/>
      <c r="E16" t="s" s="10">
        <v>173</v>
      </c>
      <c r="F16" t="s" s="10">
        <v>230</v>
      </c>
      <c r="G16" s="9"/>
      <c r="H16" s="9"/>
      <c r="I16" s="9"/>
      <c r="J16" s="11">
        <v>55.95</v>
      </c>
      <c r="K16" t="s" s="10">
        <v>170</v>
      </c>
    </row>
    <row r="17" ht="17" customHeight="1">
      <c r="A17" s="52">
        <v>43882</v>
      </c>
      <c r="B17" s="9"/>
      <c r="C17" s="9"/>
      <c r="D17" s="9"/>
      <c r="E17" t="s" s="10">
        <v>228</v>
      </c>
      <c r="F17" t="s" s="10">
        <v>231</v>
      </c>
      <c r="G17" s="9"/>
      <c r="H17" s="9"/>
      <c r="I17" s="9"/>
      <c r="J17" s="11">
        <v>384.5</v>
      </c>
      <c r="K17" t="s" s="10">
        <v>232</v>
      </c>
    </row>
    <row r="18" ht="17" customHeight="1">
      <c r="A18" s="52">
        <v>43889</v>
      </c>
      <c r="B18" s="9"/>
      <c r="C18" s="9"/>
      <c r="D18" s="9"/>
      <c r="E18" t="s" s="10">
        <v>65</v>
      </c>
      <c r="F18" t="s" s="10">
        <v>164</v>
      </c>
      <c r="G18" s="9"/>
      <c r="H18" s="9"/>
      <c r="I18" s="9"/>
      <c r="J18" s="11">
        <v>102.7</v>
      </c>
      <c r="K18" t="s" s="10">
        <v>161</v>
      </c>
    </row>
    <row r="19" ht="17" customHeight="1">
      <c r="A19" s="52">
        <v>43874</v>
      </c>
      <c r="B19" s="9"/>
      <c r="C19" s="9"/>
      <c r="D19" s="9"/>
      <c r="E19" t="s" s="10">
        <v>233</v>
      </c>
      <c r="F19" t="s" s="10">
        <v>234</v>
      </c>
      <c r="G19" s="9"/>
      <c r="H19" s="9"/>
      <c r="I19" s="9"/>
      <c r="J19" s="11">
        <v>1042.55</v>
      </c>
      <c r="K19" t="s" s="10">
        <v>177</v>
      </c>
    </row>
    <row r="20" ht="17" customHeight="1">
      <c r="A20" s="52">
        <v>43899</v>
      </c>
      <c r="B20" s="9"/>
      <c r="C20" s="9"/>
      <c r="D20" s="9"/>
      <c r="E20" t="s" s="10">
        <v>146</v>
      </c>
      <c r="F20" t="s" s="10">
        <v>235</v>
      </c>
      <c r="G20" s="9"/>
      <c r="H20" s="9"/>
      <c r="I20" s="9"/>
      <c r="J20" s="11">
        <v>692.5</v>
      </c>
      <c r="K20" t="s" s="10">
        <v>161</v>
      </c>
    </row>
    <row r="21" ht="17" customHeight="1">
      <c r="A21" s="52">
        <v>43925</v>
      </c>
      <c r="B21" s="9"/>
      <c r="C21" s="9"/>
      <c r="D21" s="9"/>
      <c r="E21" t="s" s="10">
        <v>83</v>
      </c>
      <c r="F21" t="s" s="10">
        <v>236</v>
      </c>
      <c r="G21" s="9"/>
      <c r="H21" s="9"/>
      <c r="I21" s="9"/>
      <c r="J21" s="11">
        <v>627.9</v>
      </c>
      <c r="K21" t="s" s="10">
        <v>167</v>
      </c>
    </row>
    <row r="22" ht="17" customHeight="1">
      <c r="A22" s="52">
        <v>43992</v>
      </c>
      <c r="B22" s="9"/>
      <c r="C22" s="9"/>
      <c r="D22" s="9"/>
      <c r="E22" t="s" s="10">
        <v>237</v>
      </c>
      <c r="F22" t="s" s="10">
        <v>238</v>
      </c>
      <c r="G22" s="9"/>
      <c r="H22" s="9"/>
      <c r="I22" s="9"/>
      <c r="J22" s="11">
        <v>290.8</v>
      </c>
      <c r="K22" t="s" s="10">
        <v>161</v>
      </c>
    </row>
    <row r="23" ht="17" customHeight="1">
      <c r="A23" s="52">
        <v>44050</v>
      </c>
      <c r="B23" s="9"/>
      <c r="C23" s="9"/>
      <c r="D23" s="9"/>
      <c r="E23" t="s" s="10">
        <v>228</v>
      </c>
      <c r="F23" t="s" s="10">
        <v>229</v>
      </c>
      <c r="G23" s="9"/>
      <c r="H23" s="9"/>
      <c r="I23" s="9"/>
      <c r="J23" s="11">
        <v>94.25</v>
      </c>
      <c r="K23" t="s" s="10">
        <v>211</v>
      </c>
    </row>
    <row r="24" ht="17" customHeight="1">
      <c r="A24" s="52">
        <v>44151</v>
      </c>
      <c r="B24" s="9"/>
      <c r="C24" s="9"/>
      <c r="D24" s="9"/>
      <c r="E24" t="s" s="10">
        <v>173</v>
      </c>
      <c r="F24" t="s" s="10">
        <v>239</v>
      </c>
      <c r="G24" s="9"/>
      <c r="H24" s="9"/>
      <c r="I24" s="9"/>
      <c r="J24" s="11">
        <v>109</v>
      </c>
      <c r="K24" t="s" s="10">
        <v>48</v>
      </c>
    </row>
    <row r="25" ht="17" customHeight="1">
      <c r="A25" s="52">
        <v>44189</v>
      </c>
      <c r="B25" s="9"/>
      <c r="C25" s="9"/>
      <c r="D25" s="9"/>
      <c r="E25" t="s" s="10">
        <v>65</v>
      </c>
      <c r="F25" t="s" s="10">
        <v>240</v>
      </c>
      <c r="G25" s="9"/>
      <c r="H25" s="9"/>
      <c r="I25" s="9"/>
      <c r="J25" s="11">
        <v>89.40000000000001</v>
      </c>
      <c r="K25" t="s" s="10">
        <v>161</v>
      </c>
    </row>
    <row r="26" ht="17" customHeight="1">
      <c r="A26" s="52">
        <v>44196</v>
      </c>
      <c r="B26" s="9"/>
      <c r="C26" s="9"/>
      <c r="D26" s="9"/>
      <c r="E26" t="s" s="10">
        <v>67</v>
      </c>
      <c r="F26" t="s" s="10">
        <v>241</v>
      </c>
      <c r="G26" s="9"/>
      <c r="H26" s="9"/>
      <c r="I26" s="9"/>
      <c r="J26" s="11">
        <v>233.7</v>
      </c>
      <c r="K26" t="s" s="10">
        <v>161</v>
      </c>
    </row>
    <row r="27" ht="17" customHeight="1">
      <c r="A27" s="52">
        <v>44214</v>
      </c>
      <c r="B27" s="9"/>
      <c r="C27" s="9"/>
      <c r="D27" s="9"/>
      <c r="E27" t="s" s="10">
        <v>146</v>
      </c>
      <c r="F27" t="s" s="10">
        <v>242</v>
      </c>
      <c r="G27" s="9"/>
      <c r="H27" s="9"/>
      <c r="I27" s="9"/>
      <c r="J27" s="11">
        <v>53.8</v>
      </c>
      <c r="K27" t="s" s="10">
        <v>48</v>
      </c>
    </row>
    <row r="28" ht="17" customHeight="1">
      <c r="A28" s="9"/>
      <c r="B28" s="9"/>
      <c r="C28" s="9"/>
      <c r="D28" s="9"/>
      <c r="E28" s="9"/>
      <c r="F28" s="9"/>
      <c r="G28" s="9"/>
      <c r="H28" s="9"/>
      <c r="I28" s="9"/>
      <c r="J28" s="11"/>
      <c r="K28" s="9"/>
    </row>
    <row r="29" ht="17" customHeight="1">
      <c r="A29" t="s" s="12">
        <v>243</v>
      </c>
      <c r="B29" s="9"/>
      <c r="C29" s="9"/>
      <c r="D29" s="9"/>
      <c r="E29" s="9"/>
      <c r="F29" s="9"/>
      <c r="G29" s="9"/>
      <c r="H29" s="9"/>
      <c r="I29" s="9"/>
      <c r="J29" s="13">
        <f>SUM(J14:J27)</f>
        <v>4457</v>
      </c>
      <c r="K29" s="9"/>
    </row>
    <row r="30" ht="17" customHeight="1">
      <c r="A30" s="9"/>
      <c r="B30" s="9"/>
      <c r="C30" s="9"/>
      <c r="D30" s="9"/>
      <c r="E30" s="9"/>
      <c r="F30" s="9"/>
      <c r="G30" s="9"/>
      <c r="H30" s="9"/>
      <c r="I30" s="9"/>
      <c r="J30" s="11"/>
      <c r="K30" s="9"/>
    </row>
    <row r="31" ht="17" customHeight="1">
      <c r="A31" s="9"/>
      <c r="B31" s="9"/>
      <c r="C31" s="9"/>
      <c r="D31" s="9"/>
      <c r="E31" s="9"/>
      <c r="F31" s="9"/>
      <c r="G31" s="9"/>
      <c r="H31" s="9"/>
      <c r="I31" s="9"/>
      <c r="J31" s="11"/>
      <c r="K31" s="9"/>
    </row>
    <row r="32" ht="17" customHeight="1">
      <c r="A32" s="9"/>
      <c r="B32" s="9"/>
      <c r="C32" s="9"/>
      <c r="D32" s="9"/>
      <c r="E32" s="9"/>
      <c r="F32" s="9"/>
      <c r="G32" s="9"/>
      <c r="H32" s="9"/>
      <c r="I32" s="9"/>
      <c r="J32" s="11"/>
      <c r="K32" s="9"/>
    </row>
    <row r="33" ht="18" customHeight="1">
      <c r="A33" t="s" s="7">
        <v>187</v>
      </c>
      <c r="B33" s="9"/>
      <c r="C33" s="9"/>
      <c r="D33" s="9"/>
      <c r="E33" s="9"/>
      <c r="F33" s="9"/>
      <c r="G33" s="9"/>
      <c r="H33" s="9"/>
      <c r="I33" s="9"/>
      <c r="J33" s="11"/>
      <c r="K33" s="9"/>
    </row>
    <row r="34" ht="17" customHeight="1">
      <c r="A34" s="67">
        <v>43976</v>
      </c>
      <c r="B34" s="73">
        <v>45714.375</v>
      </c>
      <c r="C34" s="20">
        <v>6</v>
      </c>
      <c r="D34" s="20">
        <v>2</v>
      </c>
      <c r="E34" t="s" s="10">
        <v>188</v>
      </c>
      <c r="F34" t="s" s="10">
        <v>244</v>
      </c>
      <c r="G34" t="s" s="10">
        <v>190</v>
      </c>
      <c r="H34" s="20">
        <v>7</v>
      </c>
      <c r="I34" s="20">
        <v>30</v>
      </c>
      <c r="J34" s="11">
        <f>H34*$E$44+I34*$E$45</f>
        <v>616</v>
      </c>
      <c r="K34" s="9"/>
    </row>
    <row r="35" ht="17" customHeight="1">
      <c r="A35" s="67">
        <v>43977</v>
      </c>
      <c r="B35" s="73">
        <v>45714.583333333336</v>
      </c>
      <c r="C35" s="20">
        <v>3</v>
      </c>
      <c r="D35" s="20">
        <v>2</v>
      </c>
      <c r="E35" t="s" s="10">
        <v>188</v>
      </c>
      <c r="F35" t="s" s="10">
        <v>244</v>
      </c>
      <c r="G35" t="s" s="10">
        <v>190</v>
      </c>
      <c r="H35" s="20">
        <v>4</v>
      </c>
      <c r="I35" s="20">
        <v>30</v>
      </c>
      <c r="J35" s="11">
        <f>H35*$E$44+I35*$E$45</f>
        <v>361</v>
      </c>
      <c r="K35" s="9"/>
    </row>
    <row r="36" ht="17" customHeight="1">
      <c r="A36" s="67">
        <v>44196</v>
      </c>
      <c r="B36" s="9"/>
      <c r="C36" s="20">
        <v>3</v>
      </c>
      <c r="D36" s="20">
        <v>8</v>
      </c>
      <c r="E36" t="s" s="10">
        <v>189</v>
      </c>
      <c r="F36" s="9"/>
      <c r="G36" t="s" s="10">
        <v>190</v>
      </c>
      <c r="H36" s="20">
        <v>7</v>
      </c>
      <c r="I36" s="20">
        <v>120</v>
      </c>
      <c r="J36" s="11">
        <f>H36*$E$44+I36*$E$45</f>
        <v>679</v>
      </c>
      <c r="K36" s="9"/>
    </row>
    <row r="37" ht="17" customHeight="1">
      <c r="A37" s="67">
        <v>44196</v>
      </c>
      <c r="B37" s="9"/>
      <c r="C37" s="20">
        <v>4</v>
      </c>
      <c r="D37" s="9"/>
      <c r="E37" t="s" s="10">
        <v>191</v>
      </c>
      <c r="F37" s="9"/>
      <c r="G37" t="s" s="10">
        <v>192</v>
      </c>
      <c r="H37" s="20">
        <v>4</v>
      </c>
      <c r="I37" s="9"/>
      <c r="J37" s="11">
        <f>H37*$E$44+I37*$E$45</f>
        <v>340</v>
      </c>
      <c r="K37" s="9"/>
    </row>
    <row r="38" ht="17" customHeight="1">
      <c r="A38" s="67"/>
      <c r="B38" s="9"/>
      <c r="C38" s="9"/>
      <c r="D38" s="9"/>
      <c r="E38" s="9"/>
      <c r="F38" s="9"/>
      <c r="G38" s="9"/>
      <c r="H38" s="9"/>
      <c r="I38" s="9"/>
      <c r="J38" s="11"/>
      <c r="K38" s="9"/>
    </row>
    <row r="39" ht="17" customHeight="1">
      <c r="A39" t="s" s="12">
        <v>245</v>
      </c>
      <c r="B39" s="9"/>
      <c r="C39" s="9"/>
      <c r="D39" s="9"/>
      <c r="E39" s="9"/>
      <c r="F39" s="9"/>
      <c r="G39" s="23"/>
      <c r="H39" s="24">
        <f>SUM(H34)</f>
        <v>7</v>
      </c>
      <c r="I39" s="24">
        <f>SUM(I34)</f>
        <v>30</v>
      </c>
      <c r="J39" s="13">
        <f>SUM(J34:J38)</f>
        <v>1996</v>
      </c>
      <c r="K39" s="9"/>
    </row>
    <row r="40" ht="17" customHeight="1">
      <c r="A40" s="67"/>
      <c r="B40" s="9"/>
      <c r="C40" s="9"/>
      <c r="D40" s="9"/>
      <c r="E40" s="9"/>
      <c r="F40" s="9"/>
      <c r="G40" s="9"/>
      <c r="H40" s="9"/>
      <c r="I40" s="9"/>
      <c r="J40" s="11"/>
      <c r="K40" s="9"/>
    </row>
    <row r="41" ht="18" customHeight="1">
      <c r="A41" s="67"/>
      <c r="B41" s="9"/>
      <c r="C41" s="9"/>
      <c r="D41" s="9"/>
      <c r="E41" s="9"/>
      <c r="F41" t="s" s="7">
        <v>16</v>
      </c>
      <c r="G41" s="8"/>
      <c r="H41" s="8"/>
      <c r="I41" s="8"/>
      <c r="J41" s="70">
        <f>J39+J11+J29</f>
        <v>8477.25</v>
      </c>
      <c r="K41" s="9"/>
    </row>
    <row r="42" ht="17" customHeight="1">
      <c r="A42" s="9"/>
      <c r="B42" s="9"/>
      <c r="C42" s="9"/>
      <c r="D42" s="9"/>
      <c r="E42" s="9"/>
      <c r="F42" s="9"/>
      <c r="G42" s="9"/>
      <c r="H42" s="9"/>
      <c r="I42" s="9"/>
      <c r="J42" s="11"/>
      <c r="K42" s="9"/>
    </row>
    <row r="43" ht="17" customHeight="1">
      <c r="A43" s="9"/>
      <c r="B43" s="9"/>
      <c r="C43" s="9"/>
      <c r="D43" s="9"/>
      <c r="E43" s="9"/>
      <c r="F43" s="9"/>
      <c r="G43" s="9"/>
      <c r="H43" s="9"/>
      <c r="I43" s="9"/>
      <c r="J43" s="11"/>
      <c r="K43" s="9"/>
    </row>
    <row r="44" ht="17" customHeight="1">
      <c r="A44" t="s" s="10">
        <v>194</v>
      </c>
      <c r="B44" s="9"/>
      <c r="C44" s="9"/>
      <c r="D44" s="9"/>
      <c r="E44" s="20">
        <v>85</v>
      </c>
      <c r="F44" s="9"/>
      <c r="G44" s="9"/>
      <c r="H44" s="9"/>
      <c r="I44" s="9"/>
      <c r="J44" s="11"/>
      <c r="K44" s="9"/>
    </row>
    <row r="45" ht="17" customHeight="1">
      <c r="A45" t="s" s="10">
        <v>195</v>
      </c>
      <c r="B45" s="9"/>
      <c r="C45" s="9"/>
      <c r="D45" s="9"/>
      <c r="E45" s="20">
        <v>0.7</v>
      </c>
      <c r="F45" s="9"/>
      <c r="G45" s="9"/>
      <c r="H45" s="9"/>
      <c r="I45" s="9"/>
      <c r="J45" s="11"/>
      <c r="K45" s="9"/>
    </row>
    <row r="46" ht="17" customHeight="1">
      <c r="A46" t="s" s="10">
        <v>196</v>
      </c>
      <c r="B46" s="9"/>
      <c r="C46" s="9"/>
      <c r="D46" s="9"/>
      <c r="E46" s="20">
        <v>30</v>
      </c>
      <c r="F46" t="s" s="71">
        <v>197</v>
      </c>
      <c r="G46" s="9"/>
      <c r="H46" s="9"/>
      <c r="I46" s="9"/>
      <c r="J46" s="11"/>
      <c r="K46" s="9"/>
    </row>
    <row r="47" ht="17" customHeight="1">
      <c r="A47" t="s" s="10">
        <v>198</v>
      </c>
      <c r="B47" s="9"/>
      <c r="C47" s="9"/>
      <c r="D47" s="9"/>
      <c r="E47" s="20">
        <v>150</v>
      </c>
      <c r="F47" t="s" s="71">
        <v>199</v>
      </c>
      <c r="G47" s="9"/>
      <c r="H47" s="9"/>
      <c r="I47" s="9"/>
      <c r="J47" s="11"/>
      <c r="K47" s="9"/>
    </row>
    <row r="48" ht="17" customHeight="1">
      <c r="A48" t="s" s="10">
        <v>200</v>
      </c>
      <c r="B48" s="9"/>
      <c r="C48" s="9"/>
      <c r="D48" s="9"/>
      <c r="E48" s="20">
        <v>25</v>
      </c>
      <c r="F48" s="9"/>
      <c r="G48" s="9"/>
      <c r="H48" s="9"/>
      <c r="I48" s="9"/>
      <c r="J48" s="11"/>
      <c r="K48" s="9"/>
    </row>
    <row r="49" ht="17" customHeight="1">
      <c r="A49" t="s" s="10">
        <v>201</v>
      </c>
      <c r="B49" s="9"/>
      <c r="C49" s="9"/>
      <c r="D49" s="9"/>
      <c r="E49" s="20">
        <v>55</v>
      </c>
      <c r="F49" s="9"/>
      <c r="G49" s="9"/>
      <c r="H49" s="9"/>
      <c r="I49" s="9"/>
      <c r="J49" s="11"/>
      <c r="K49" s="9"/>
    </row>
    <row r="50" ht="17" customHeight="1">
      <c r="A50" s="9"/>
      <c r="B50" s="9"/>
      <c r="C50" s="9"/>
      <c r="D50" s="9"/>
      <c r="E50" s="9"/>
      <c r="F50" s="9"/>
      <c r="G50" s="9"/>
      <c r="H50" s="9"/>
      <c r="I50" s="9"/>
      <c r="J50" s="11"/>
      <c r="K50" s="9"/>
    </row>
    <row r="51" ht="17" customHeight="1">
      <c r="A51" s="9"/>
      <c r="B51" s="9"/>
      <c r="C51" s="9"/>
      <c r="D51" s="9"/>
      <c r="E51" s="9"/>
      <c r="F51" s="9"/>
      <c r="G51" s="9"/>
      <c r="H51" s="9"/>
      <c r="I51" s="9"/>
      <c r="J51" s="11"/>
      <c r="K51" s="9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62"/>
  <sheetViews>
    <sheetView workbookViewId="0" showGridLines="0" defaultGridColor="1"/>
  </sheetViews>
  <sheetFormatPr defaultColWidth="10.8333" defaultRowHeight="16" customHeight="1" outlineLevelRow="0" outlineLevelCol="0"/>
  <cols>
    <col min="1" max="1" width="10.8516" style="75" customWidth="1"/>
    <col min="2" max="2" width="1.5" style="75" customWidth="1"/>
    <col min="3" max="3" width="29.3516" style="75" customWidth="1"/>
    <col min="4" max="4" width="37.6719" style="75" customWidth="1"/>
    <col min="5" max="5" width="13.3516" style="75" customWidth="1"/>
    <col min="6" max="6" width="11.3516" style="75" customWidth="1"/>
    <col min="7" max="7" width="14.6719" style="75" customWidth="1"/>
    <col min="8" max="8" width="12.1719" style="75" customWidth="1"/>
    <col min="9" max="9" width="13.1719" style="75" customWidth="1"/>
    <col min="10" max="16384" width="10.8516" style="75" customWidth="1"/>
  </cols>
  <sheetData>
    <row r="1" ht="19" customHeight="1">
      <c r="A1" t="s" s="7">
        <v>247</v>
      </c>
      <c r="B1" s="9"/>
      <c r="C1" s="9"/>
      <c r="D1" s="9"/>
      <c r="E1" s="9"/>
      <c r="F1" s="9"/>
      <c r="G1" s="9"/>
      <c r="H1" s="9"/>
      <c r="I1" s="11"/>
    </row>
    <row r="2" ht="17" customHeight="1">
      <c r="A2" s="9"/>
      <c r="B2" s="9"/>
      <c r="C2" s="9"/>
      <c r="D2" s="9"/>
      <c r="E2" s="9"/>
      <c r="F2" s="9"/>
      <c r="G2" s="9"/>
      <c r="H2" s="9"/>
      <c r="I2" s="11"/>
    </row>
    <row r="3" ht="19" customHeight="1">
      <c r="A3" t="s" s="26">
        <v>248</v>
      </c>
      <c r="B3" s="9"/>
      <c r="C3" s="9"/>
      <c r="D3" s="9"/>
      <c r="E3" s="9"/>
      <c r="F3" s="9"/>
      <c r="G3" s="9"/>
      <c r="H3" s="9"/>
      <c r="I3" s="11"/>
    </row>
    <row r="4" ht="19" customHeight="1">
      <c r="A4" t="s" s="26">
        <v>249</v>
      </c>
      <c r="B4" s="9"/>
      <c r="C4" s="9"/>
      <c r="D4" s="9"/>
      <c r="E4" s="9"/>
      <c r="F4" s="9"/>
      <c r="G4" s="9"/>
      <c r="H4" s="9"/>
      <c r="I4" s="11"/>
    </row>
    <row r="5" ht="19" customHeight="1">
      <c r="A5" s="76"/>
      <c r="B5" s="9"/>
      <c r="C5" s="9"/>
      <c r="D5" s="9"/>
      <c r="E5" s="9"/>
      <c r="F5" s="9"/>
      <c r="G5" s="9"/>
      <c r="H5" s="9"/>
      <c r="I5" s="11"/>
    </row>
    <row r="6" ht="19" customHeight="1">
      <c r="A6" t="s" s="7">
        <v>250</v>
      </c>
      <c r="B6" s="9"/>
      <c r="C6" s="9"/>
      <c r="D6" s="9"/>
      <c r="E6" s="9"/>
      <c r="F6" s="9"/>
      <c r="G6" s="9"/>
      <c r="H6" s="9"/>
      <c r="I6" s="11"/>
    </row>
    <row r="7" ht="19" customHeight="1">
      <c r="A7" t="s" s="26">
        <v>251</v>
      </c>
      <c r="B7" s="9"/>
      <c r="C7" s="9"/>
      <c r="D7" s="9"/>
      <c r="E7" s="9"/>
      <c r="F7" s="9"/>
      <c r="G7" s="9"/>
      <c r="H7" s="9"/>
      <c r="I7" s="11"/>
    </row>
    <row r="8" ht="19" customHeight="1">
      <c r="A8" t="s" s="26">
        <v>252</v>
      </c>
      <c r="B8" s="9"/>
      <c r="C8" s="9"/>
      <c r="D8" s="9"/>
      <c r="E8" s="9"/>
      <c r="F8" s="9"/>
      <c r="G8" s="9"/>
      <c r="H8" s="9"/>
      <c r="I8" s="11"/>
    </row>
    <row r="9" ht="19" customHeight="1">
      <c r="A9" t="s" s="26">
        <v>253</v>
      </c>
      <c r="B9" s="9"/>
      <c r="C9" s="9"/>
      <c r="D9" s="9"/>
      <c r="E9" s="9"/>
      <c r="F9" s="9"/>
      <c r="G9" s="9"/>
      <c r="H9" s="9"/>
      <c r="I9" s="11"/>
    </row>
    <row r="10" ht="19" customHeight="1">
      <c r="A10" s="76"/>
      <c r="B10" s="9"/>
      <c r="C10" s="9"/>
      <c r="D10" s="9"/>
      <c r="E10" s="9"/>
      <c r="F10" s="9"/>
      <c r="G10" s="9"/>
      <c r="H10" s="9"/>
      <c r="I10" s="11"/>
    </row>
    <row r="11" ht="19" customHeight="1">
      <c r="A11" s="76"/>
      <c r="B11" s="9"/>
      <c r="C11" s="9"/>
      <c r="D11" s="9"/>
      <c r="E11" s="9"/>
      <c r="F11" s="9"/>
      <c r="G11" s="9"/>
      <c r="H11" s="9"/>
      <c r="I11" s="11"/>
    </row>
    <row r="12" ht="17" customHeight="1">
      <c r="A12" t="s" s="27">
        <v>254</v>
      </c>
      <c r="B12" s="28"/>
      <c r="C12" s="28"/>
      <c r="D12" s="28"/>
      <c r="E12" s="28"/>
      <c r="F12" s="28"/>
      <c r="G12" s="28"/>
      <c r="H12" s="28"/>
      <c r="I12" s="29"/>
    </row>
    <row r="13" ht="34" customHeight="1">
      <c r="A13" t="s" s="31">
        <v>55</v>
      </c>
      <c r="B13" s="32"/>
      <c r="C13" t="s" s="31">
        <v>56</v>
      </c>
      <c r="D13" t="s" s="31">
        <v>57</v>
      </c>
      <c r="E13" t="s" s="33">
        <v>58</v>
      </c>
      <c r="F13" t="s" s="33">
        <v>255</v>
      </c>
      <c r="G13" t="s" s="31">
        <v>59</v>
      </c>
      <c r="H13" t="s" s="31">
        <v>60</v>
      </c>
      <c r="I13" t="s" s="31">
        <v>61</v>
      </c>
    </row>
    <row r="14" ht="17" customHeight="1">
      <c r="A14" s="77">
        <v>43498</v>
      </c>
      <c r="B14" s="36"/>
      <c r="C14" t="s" s="37">
        <v>256</v>
      </c>
      <c r="D14" t="s" s="37">
        <v>257</v>
      </c>
      <c r="E14" t="s" s="38">
        <v>64</v>
      </c>
      <c r="F14" s="39"/>
      <c r="G14" s="41">
        <v>59</v>
      </c>
      <c r="H14" s="41">
        <v>1</v>
      </c>
      <c r="I14" s="42">
        <f>H14*G14</f>
        <v>59</v>
      </c>
    </row>
    <row r="15" ht="17" customHeight="1">
      <c r="A15" s="77">
        <v>43553</v>
      </c>
      <c r="B15" s="36"/>
      <c r="C15" t="s" s="37">
        <v>258</v>
      </c>
      <c r="D15" t="s" s="37">
        <v>259</v>
      </c>
      <c r="E15" t="s" s="38">
        <v>64</v>
      </c>
      <c r="F15" s="43"/>
      <c r="G15" s="41">
        <v>76</v>
      </c>
      <c r="H15" s="41">
        <v>1</v>
      </c>
      <c r="I15" s="42">
        <f>H15*G15</f>
        <v>76</v>
      </c>
    </row>
    <row r="16" ht="17" customHeight="1">
      <c r="A16" s="77">
        <v>43586</v>
      </c>
      <c r="B16" s="36"/>
      <c r="C16" t="s" s="37">
        <v>120</v>
      </c>
      <c r="D16" t="s" s="37">
        <v>260</v>
      </c>
      <c r="E16" t="s" s="38">
        <v>64</v>
      </c>
      <c r="F16" s="43"/>
      <c r="G16" s="41">
        <v>299</v>
      </c>
      <c r="H16" s="41">
        <v>1</v>
      </c>
      <c r="I16" s="42">
        <f>H16*G16</f>
        <v>299</v>
      </c>
    </row>
    <row r="17" ht="17" customHeight="1">
      <c r="A17" s="77">
        <v>43602</v>
      </c>
      <c r="B17" s="36"/>
      <c r="C17" t="s" s="37">
        <v>261</v>
      </c>
      <c r="D17" t="s" s="37">
        <v>262</v>
      </c>
      <c r="E17" t="s" s="38">
        <v>64</v>
      </c>
      <c r="F17" s="43"/>
      <c r="G17" s="41">
        <v>539</v>
      </c>
      <c r="H17" s="41">
        <v>1</v>
      </c>
      <c r="I17" s="42">
        <f>H17*G17</f>
        <v>539</v>
      </c>
    </row>
    <row r="18" ht="17" customHeight="1">
      <c r="A18" s="77">
        <v>43657</v>
      </c>
      <c r="B18" s="36"/>
      <c r="C18" t="s" s="37">
        <v>263</v>
      </c>
      <c r="D18" t="s" s="37">
        <v>264</v>
      </c>
      <c r="E18" t="s" s="38">
        <v>64</v>
      </c>
      <c r="F18" s="43"/>
      <c r="G18" s="41">
        <v>35</v>
      </c>
      <c r="H18" s="41">
        <v>1</v>
      </c>
      <c r="I18" s="42">
        <f>H18*G18</f>
        <v>35</v>
      </c>
    </row>
    <row r="19" ht="17" customHeight="1">
      <c r="A19" s="77">
        <v>43707</v>
      </c>
      <c r="B19" s="36"/>
      <c r="C19" t="s" s="37">
        <v>265</v>
      </c>
      <c r="D19" t="s" s="37">
        <v>266</v>
      </c>
      <c r="E19" s="43"/>
      <c r="F19" t="s" s="38">
        <v>64</v>
      </c>
      <c r="G19" s="41">
        <v>4500</v>
      </c>
      <c r="H19" s="41">
        <v>1</v>
      </c>
      <c r="I19" s="42">
        <f>H19*G19</f>
        <v>4500</v>
      </c>
    </row>
    <row r="20" ht="17" customHeight="1">
      <c r="A20" s="77">
        <v>43720</v>
      </c>
      <c r="B20" s="36"/>
      <c r="C20" t="s" s="37">
        <v>158</v>
      </c>
      <c r="D20" t="s" s="37">
        <v>267</v>
      </c>
      <c r="E20" t="s" s="38">
        <v>64</v>
      </c>
      <c r="F20" s="43"/>
      <c r="G20" s="41">
        <v>267</v>
      </c>
      <c r="H20" s="41">
        <v>1</v>
      </c>
      <c r="I20" s="42">
        <f>H20*G20</f>
        <v>267</v>
      </c>
    </row>
    <row r="21" ht="17" customHeight="1">
      <c r="A21" s="77">
        <v>43735</v>
      </c>
      <c r="B21" s="36"/>
      <c r="C21" t="s" s="37">
        <v>268</v>
      </c>
      <c r="D21" t="s" s="37">
        <v>269</v>
      </c>
      <c r="E21" s="43"/>
      <c r="F21" t="s" s="38">
        <v>64</v>
      </c>
      <c r="G21" s="41">
        <v>220</v>
      </c>
      <c r="H21" s="41">
        <v>1</v>
      </c>
      <c r="I21" s="42">
        <f>H21*G21</f>
        <v>220</v>
      </c>
    </row>
    <row r="22" ht="17" customHeight="1">
      <c r="A22" s="77">
        <v>43735</v>
      </c>
      <c r="B22" s="36"/>
      <c r="C22" t="s" s="37">
        <v>270</v>
      </c>
      <c r="D22" t="s" s="37">
        <v>271</v>
      </c>
      <c r="E22" s="43"/>
      <c r="F22" t="s" s="38">
        <v>64</v>
      </c>
      <c r="G22" s="41">
        <v>1135</v>
      </c>
      <c r="H22" s="41">
        <v>1</v>
      </c>
      <c r="I22" s="42">
        <f>H22*G22</f>
        <v>1135</v>
      </c>
    </row>
    <row r="23" ht="17" customHeight="1">
      <c r="A23" s="77">
        <v>43738</v>
      </c>
      <c r="B23" s="36"/>
      <c r="C23" t="s" s="37">
        <v>256</v>
      </c>
      <c r="D23" t="s" s="37">
        <v>272</v>
      </c>
      <c r="E23" s="43"/>
      <c r="F23" t="s" s="38">
        <v>64</v>
      </c>
      <c r="G23" s="41">
        <v>60</v>
      </c>
      <c r="H23" s="41">
        <v>1</v>
      </c>
      <c r="I23" s="42">
        <f>H23*G23</f>
        <v>60</v>
      </c>
    </row>
    <row r="24" ht="17" customHeight="1">
      <c r="A24" s="77">
        <v>43740</v>
      </c>
      <c r="B24" s="36"/>
      <c r="C24" t="s" s="37">
        <v>273</v>
      </c>
      <c r="D24" t="s" s="37">
        <v>274</v>
      </c>
      <c r="E24" t="s" s="38">
        <v>64</v>
      </c>
      <c r="F24" s="43"/>
      <c r="G24" s="41">
        <v>672</v>
      </c>
      <c r="H24" s="41">
        <v>1</v>
      </c>
      <c r="I24" s="42">
        <f>H24*G24</f>
        <v>672</v>
      </c>
    </row>
    <row r="25" ht="17" customHeight="1">
      <c r="A25" s="77">
        <v>43740</v>
      </c>
      <c r="B25" s="36"/>
      <c r="C25" t="s" s="37">
        <v>273</v>
      </c>
      <c r="D25" t="s" s="37">
        <v>275</v>
      </c>
      <c r="E25" s="43"/>
      <c r="F25" t="s" s="38">
        <v>64</v>
      </c>
      <c r="G25" s="41">
        <v>2490</v>
      </c>
      <c r="H25" s="41">
        <v>1</v>
      </c>
      <c r="I25" s="42">
        <f>H25*G25</f>
        <v>2490</v>
      </c>
    </row>
    <row r="26" ht="17" customHeight="1">
      <c r="A26" s="77">
        <v>43748</v>
      </c>
      <c r="B26" s="36"/>
      <c r="C26" t="s" s="37">
        <v>276</v>
      </c>
      <c r="D26" t="s" s="37">
        <v>277</v>
      </c>
      <c r="E26" s="43"/>
      <c r="F26" t="s" s="38">
        <v>64</v>
      </c>
      <c r="G26" s="41">
        <v>26925</v>
      </c>
      <c r="H26" s="41">
        <v>1</v>
      </c>
      <c r="I26" s="42">
        <f>H26*G26</f>
        <v>26925</v>
      </c>
    </row>
    <row r="27" ht="17" customHeight="1">
      <c r="A27" s="77">
        <v>43769</v>
      </c>
      <c r="B27" s="36"/>
      <c r="C27" t="s" s="37">
        <v>278</v>
      </c>
      <c r="D27" t="s" s="37">
        <v>279</v>
      </c>
      <c r="E27" t="s" s="38">
        <v>64</v>
      </c>
      <c r="F27" s="43"/>
      <c r="G27" s="41">
        <v>410</v>
      </c>
      <c r="H27" s="41">
        <v>1</v>
      </c>
      <c r="I27" s="42">
        <f>H27*G27</f>
        <v>410</v>
      </c>
    </row>
    <row r="28" ht="17" customHeight="1">
      <c r="A28" s="77">
        <v>43789</v>
      </c>
      <c r="B28" s="36"/>
      <c r="C28" t="s" s="37">
        <v>280</v>
      </c>
      <c r="D28" t="s" s="37">
        <v>281</v>
      </c>
      <c r="E28" t="s" s="38">
        <v>64</v>
      </c>
      <c r="F28" s="43"/>
      <c r="G28" s="41">
        <v>1269</v>
      </c>
      <c r="H28" s="41">
        <v>1</v>
      </c>
      <c r="I28" s="42">
        <f>H28*G28</f>
        <v>1269</v>
      </c>
    </row>
    <row r="29" ht="17" customHeight="1">
      <c r="A29" s="77">
        <v>43801</v>
      </c>
      <c r="B29" s="36"/>
      <c r="C29" t="s" s="37">
        <v>265</v>
      </c>
      <c r="D29" t="s" s="37">
        <v>282</v>
      </c>
      <c r="E29" s="43"/>
      <c r="F29" t="s" s="38">
        <v>64</v>
      </c>
      <c r="G29" s="41">
        <v>2234</v>
      </c>
      <c r="H29" s="41">
        <v>1</v>
      </c>
      <c r="I29" s="42">
        <f>H29*G29</f>
        <v>2234</v>
      </c>
    </row>
    <row r="30" ht="17" customHeight="1">
      <c r="A30" s="77">
        <v>43818</v>
      </c>
      <c r="B30" s="36"/>
      <c r="C30" t="s" s="37">
        <v>276</v>
      </c>
      <c r="D30" t="s" s="37">
        <v>282</v>
      </c>
      <c r="E30" s="43"/>
      <c r="F30" t="s" s="38">
        <v>64</v>
      </c>
      <c r="G30" s="41">
        <v>6115</v>
      </c>
      <c r="H30" s="41">
        <v>1</v>
      </c>
      <c r="I30" s="42">
        <f>H30*G30</f>
        <v>6115</v>
      </c>
    </row>
    <row r="31" ht="17" customHeight="1">
      <c r="A31" s="77"/>
      <c r="B31" s="36"/>
      <c r="C31" s="36"/>
      <c r="D31" s="36"/>
      <c r="E31" s="43"/>
      <c r="F31" s="43"/>
      <c r="G31" s="36"/>
      <c r="H31" s="36"/>
      <c r="I31" s="42"/>
    </row>
    <row r="32" ht="17" customHeight="1">
      <c r="A32" s="78"/>
      <c r="B32" s="32"/>
      <c r="C32" t="s" s="31">
        <v>69</v>
      </c>
      <c r="D32" s="32"/>
      <c r="E32" s="45">
        <v>3626</v>
      </c>
      <c r="F32" s="45">
        <v>43679</v>
      </c>
      <c r="G32" s="79">
        <f>SUM(G14:G31)</f>
        <v>47305</v>
      </c>
      <c r="H32" s="79"/>
      <c r="I32" s="42">
        <f>SUM(I14:I31)</f>
        <v>47305</v>
      </c>
    </row>
    <row r="33" ht="17" customHeight="1">
      <c r="A33" s="47"/>
      <c r="B33" s="47"/>
      <c r="C33" s="47"/>
      <c r="D33" s="47"/>
      <c r="E33" s="47"/>
      <c r="F33" s="47"/>
      <c r="G33" s="47"/>
      <c r="H33" s="47"/>
      <c r="I33" s="48"/>
    </row>
    <row r="34" ht="17" customHeight="1">
      <c r="A34" t="s" s="12">
        <v>70</v>
      </c>
      <c r="B34" s="9"/>
      <c r="C34" s="23"/>
      <c r="D34" t="s" s="12">
        <v>71</v>
      </c>
      <c r="E34" s="23"/>
      <c r="F34" t="s" s="12">
        <v>72</v>
      </c>
      <c r="G34" s="9"/>
      <c r="H34" t="s" s="12">
        <v>73</v>
      </c>
      <c r="I34" s="11"/>
    </row>
    <row r="35" ht="17" customHeight="1">
      <c r="A35" t="s" s="10">
        <v>283</v>
      </c>
      <c r="B35" s="9"/>
      <c r="C35" s="9"/>
      <c r="D35" s="9"/>
      <c r="E35" s="9"/>
      <c r="F35" s="9"/>
      <c r="G35" s="9"/>
      <c r="H35" s="9"/>
      <c r="I35" s="11"/>
    </row>
    <row r="36" ht="17" customHeight="1">
      <c r="A36" s="9"/>
      <c r="B36" s="9"/>
      <c r="C36" s="9"/>
      <c r="D36" s="9"/>
      <c r="E36" s="9"/>
      <c r="F36" s="9"/>
      <c r="G36" t="s" s="12">
        <v>74</v>
      </c>
      <c r="H36" s="23"/>
      <c r="I36" s="13">
        <f>E32</f>
        <v>3626</v>
      </c>
    </row>
    <row r="37" ht="17" customHeight="1">
      <c r="A37" t="s" s="10">
        <v>75</v>
      </c>
      <c r="B37" s="9"/>
      <c r="C37" s="9"/>
      <c r="D37" s="9"/>
      <c r="E37" s="9"/>
      <c r="F37" s="20">
        <v>0.2</v>
      </c>
      <c r="G37" s="9"/>
      <c r="H37" s="9"/>
      <c r="I37" s="11">
        <f>$E$32*F37</f>
        <v>725.2</v>
      </c>
    </row>
    <row r="38" ht="17" customHeight="1">
      <c r="A38" t="s" s="10">
        <v>284</v>
      </c>
      <c r="B38" s="9"/>
      <c r="C38" s="9"/>
      <c r="D38" s="9"/>
      <c r="E38" s="9"/>
      <c r="F38" s="20">
        <v>0.29</v>
      </c>
      <c r="G38" s="9"/>
      <c r="H38" s="9"/>
      <c r="I38" s="11">
        <f>$E$32*F38</f>
        <v>1051.54</v>
      </c>
    </row>
    <row r="39" ht="17" customHeight="1">
      <c r="A39" t="s" s="10">
        <v>77</v>
      </c>
      <c r="B39" s="9"/>
      <c r="C39" s="9"/>
      <c r="D39" s="9"/>
      <c r="E39" s="9"/>
      <c r="F39" s="20">
        <v>0.19</v>
      </c>
      <c r="G39" s="9"/>
      <c r="H39" s="9"/>
      <c r="I39" s="11">
        <f>$E$32*F39</f>
        <v>688.9400000000001</v>
      </c>
    </row>
    <row r="40" ht="17" customHeight="1">
      <c r="A40" t="s" s="10">
        <v>78</v>
      </c>
      <c r="B40" s="9"/>
      <c r="C40" s="9"/>
      <c r="D40" s="9"/>
      <c r="E40" s="9"/>
      <c r="F40" s="20">
        <v>0.07000000000000001</v>
      </c>
      <c r="G40" s="9"/>
      <c r="H40" s="9"/>
      <c r="I40" s="11">
        <f>$E$32*F40</f>
        <v>253.82</v>
      </c>
    </row>
    <row r="41" ht="17" customHeight="1">
      <c r="A41" t="s" s="10">
        <v>79</v>
      </c>
      <c r="B41" s="9"/>
      <c r="C41" s="9"/>
      <c r="D41" s="9"/>
      <c r="E41" s="9"/>
      <c r="F41" s="20">
        <v>0.25</v>
      </c>
      <c r="G41" s="9"/>
      <c r="H41" s="9"/>
      <c r="I41" s="11">
        <f>$E$32*F41</f>
        <v>906.5</v>
      </c>
    </row>
    <row r="42" ht="17" customHeight="1">
      <c r="A42" s="9"/>
      <c r="B42" s="9"/>
      <c r="C42" s="9"/>
      <c r="D42" s="9"/>
      <c r="E42" s="9"/>
      <c r="F42" s="9"/>
      <c r="G42" s="9"/>
      <c r="H42" s="9"/>
      <c r="I42" s="11"/>
    </row>
    <row r="43" ht="17" customHeight="1">
      <c r="A43" t="s" s="12">
        <v>70</v>
      </c>
      <c r="B43" s="9"/>
      <c r="C43" s="23"/>
      <c r="D43" t="s" s="12">
        <v>285</v>
      </c>
      <c r="E43" s="23"/>
      <c r="F43" t="s" s="12">
        <v>72</v>
      </c>
      <c r="G43" s="9"/>
      <c r="H43" t="s" s="12">
        <v>73</v>
      </c>
      <c r="I43" s="11"/>
    </row>
    <row r="44" ht="17" customHeight="1">
      <c r="A44" s="9"/>
      <c r="B44" s="9"/>
      <c r="C44" s="9"/>
      <c r="D44" t="s" s="12">
        <v>286</v>
      </c>
      <c r="E44" s="23"/>
      <c r="F44" s="9"/>
      <c r="G44" s="9"/>
      <c r="H44" s="9"/>
      <c r="I44" s="11"/>
    </row>
    <row r="45" ht="17" customHeight="1">
      <c r="A45" t="s" s="10">
        <v>287</v>
      </c>
      <c r="B45" s="9"/>
      <c r="C45" s="9"/>
      <c r="D45" s="9"/>
      <c r="E45" s="9"/>
      <c r="F45" s="9"/>
      <c r="G45" s="9"/>
      <c r="H45" s="9"/>
      <c r="I45" s="11"/>
    </row>
    <row r="46" ht="17" customHeight="1">
      <c r="A46" s="9"/>
      <c r="B46" s="9"/>
      <c r="C46" s="9"/>
      <c r="D46" s="9"/>
      <c r="E46" s="9"/>
      <c r="F46" s="9"/>
      <c r="G46" t="s" s="12">
        <v>74</v>
      </c>
      <c r="H46" s="23"/>
      <c r="I46" s="13">
        <f>F32</f>
        <v>43679</v>
      </c>
    </row>
    <row r="47" ht="17" customHeight="1">
      <c r="A47" t="s" s="10">
        <v>75</v>
      </c>
      <c r="B47" s="9"/>
      <c r="C47" s="9"/>
      <c r="D47" t="s" s="10">
        <v>288</v>
      </c>
      <c r="E47" s="9"/>
      <c r="F47" s="20">
        <v>0.281674</v>
      </c>
      <c r="G47" s="9"/>
      <c r="H47" s="9"/>
      <c r="I47" s="11">
        <f>$F$32*F47</f>
        <v>12303.238646</v>
      </c>
    </row>
    <row r="48" ht="17" customHeight="1">
      <c r="A48" t="s" s="10">
        <v>77</v>
      </c>
      <c r="B48" s="9"/>
      <c r="C48" s="9"/>
      <c r="D48" t="s" s="10">
        <v>289</v>
      </c>
      <c r="E48" s="9"/>
      <c r="F48" s="20">
        <v>0.267615</v>
      </c>
      <c r="G48" s="9"/>
      <c r="H48" s="9"/>
      <c r="I48" s="11">
        <f>$F$32*F48</f>
        <v>11689.155585</v>
      </c>
    </row>
    <row r="49" ht="17" customHeight="1">
      <c r="A49" t="s" s="10">
        <v>78</v>
      </c>
      <c r="B49" s="9"/>
      <c r="C49" s="9"/>
      <c r="D49" t="s" s="10">
        <v>290</v>
      </c>
      <c r="E49" s="9"/>
      <c r="F49" s="20">
        <v>0.098595</v>
      </c>
      <c r="G49" s="9"/>
      <c r="H49" s="9"/>
      <c r="I49" s="11">
        <f>$F$32*F49</f>
        <v>4306.531005</v>
      </c>
    </row>
    <row r="50" ht="17" customHeight="1">
      <c r="A50" t="s" s="10">
        <v>79</v>
      </c>
      <c r="B50" s="9"/>
      <c r="C50" s="9"/>
      <c r="D50" t="s" s="10">
        <v>291</v>
      </c>
      <c r="E50" s="9"/>
      <c r="F50" s="20">
        <v>0.352125</v>
      </c>
      <c r="G50" s="9"/>
      <c r="H50" s="9"/>
      <c r="I50" s="11">
        <f>$F$32*F50</f>
        <v>15380.467875</v>
      </c>
    </row>
    <row r="51" ht="17" customHeight="1">
      <c r="A51" s="9"/>
      <c r="B51" s="9"/>
      <c r="C51" s="9"/>
      <c r="D51" s="9"/>
      <c r="E51" s="9"/>
      <c r="F51" s="9"/>
      <c r="G51" s="9"/>
      <c r="H51" s="9"/>
      <c r="I51" s="11"/>
    </row>
    <row r="52" ht="17" customHeight="1">
      <c r="A52" t="s" s="12">
        <v>106</v>
      </c>
      <c r="B52" s="9"/>
      <c r="C52" s="9"/>
      <c r="D52" s="9"/>
      <c r="E52" s="9"/>
      <c r="F52" s="9"/>
      <c r="G52" s="9"/>
      <c r="H52" s="9"/>
      <c r="I52" s="11"/>
    </row>
    <row r="53" ht="17" customHeight="1">
      <c r="A53" s="9"/>
      <c r="B53" s="9"/>
      <c r="C53" s="9"/>
      <c r="D53" s="9"/>
      <c r="E53" s="9"/>
      <c r="F53" s="9"/>
      <c r="G53" s="9"/>
      <c r="H53" s="9"/>
      <c r="I53" s="11"/>
    </row>
    <row r="54" ht="17" customHeight="1">
      <c r="A54" t="s" s="12">
        <v>75</v>
      </c>
      <c r="B54" s="23"/>
      <c r="C54" s="23"/>
      <c r="D54" s="23"/>
      <c r="E54" s="23"/>
      <c r="F54" s="23"/>
      <c r="G54" s="23"/>
      <c r="H54" s="23"/>
      <c r="I54" s="13">
        <f>I37+I47</f>
        <v>13028.438646</v>
      </c>
    </row>
    <row r="55" ht="17" customHeight="1">
      <c r="A55" t="s" s="12">
        <v>284</v>
      </c>
      <c r="B55" s="23"/>
      <c r="C55" s="23"/>
      <c r="D55" s="23"/>
      <c r="E55" s="23"/>
      <c r="F55" s="23"/>
      <c r="G55" s="23"/>
      <c r="H55" s="23"/>
      <c r="I55" s="13">
        <f>I38</f>
        <v>1051.54</v>
      </c>
    </row>
    <row r="56" ht="17" customHeight="1">
      <c r="A56" t="s" s="12">
        <v>77</v>
      </c>
      <c r="B56" s="23"/>
      <c r="C56" s="23"/>
      <c r="D56" s="23"/>
      <c r="E56" s="23"/>
      <c r="F56" s="23"/>
      <c r="G56" s="23"/>
      <c r="H56" s="23"/>
      <c r="I56" s="13">
        <f>I39+I48</f>
        <v>12378.095585</v>
      </c>
    </row>
    <row r="57" ht="17" customHeight="1">
      <c r="A57" t="s" s="12">
        <v>78</v>
      </c>
      <c r="B57" s="23"/>
      <c r="C57" s="23"/>
      <c r="D57" s="23"/>
      <c r="E57" s="23"/>
      <c r="F57" s="23"/>
      <c r="G57" s="23"/>
      <c r="H57" s="23"/>
      <c r="I57" s="13">
        <f>I40+I49</f>
        <v>4560.351005</v>
      </c>
    </row>
    <row r="58" ht="17" customHeight="1">
      <c r="A58" t="s" s="12">
        <v>79</v>
      </c>
      <c r="B58" s="23"/>
      <c r="C58" s="23"/>
      <c r="D58" s="23"/>
      <c r="E58" s="23"/>
      <c r="F58" s="23"/>
      <c r="G58" s="23"/>
      <c r="H58" s="23"/>
      <c r="I58" s="13">
        <f>I41+I50</f>
        <v>16286.967875</v>
      </c>
    </row>
    <row r="59" ht="17" customHeight="1">
      <c r="A59" t="s" s="12">
        <v>108</v>
      </c>
      <c r="B59" s="23"/>
      <c r="C59" s="23"/>
      <c r="D59" s="23"/>
      <c r="E59" s="23"/>
      <c r="F59" s="23"/>
      <c r="G59" s="23"/>
      <c r="H59" s="23"/>
      <c r="I59" s="13">
        <f>SUM(I54:I58)</f>
        <v>47305.393111</v>
      </c>
    </row>
    <row r="60" ht="17" customHeight="1">
      <c r="A60" s="23"/>
      <c r="B60" s="23"/>
      <c r="C60" s="23"/>
      <c r="D60" s="23"/>
      <c r="E60" s="23"/>
      <c r="F60" s="23"/>
      <c r="G60" s="23"/>
      <c r="H60" s="23"/>
      <c r="I60" s="13"/>
    </row>
    <row r="61" ht="17" customHeight="1">
      <c r="A61" s="23"/>
      <c r="B61" s="23"/>
      <c r="C61" s="23"/>
      <c r="D61" s="23"/>
      <c r="E61" s="23"/>
      <c r="F61" s="23"/>
      <c r="G61" s="23"/>
      <c r="H61" s="23"/>
      <c r="I61" s="13"/>
    </row>
    <row r="62" ht="17" customHeight="1">
      <c r="A62" s="23"/>
      <c r="B62" s="23"/>
      <c r="C62" s="23"/>
      <c r="D62" s="23"/>
      <c r="E62" s="23"/>
      <c r="F62" s="23"/>
      <c r="G62" s="23"/>
      <c r="H62" s="23"/>
      <c r="I62" s="13"/>
    </row>
  </sheetData>
  <mergeCells count="27">
    <mergeCell ref="D56:E56"/>
    <mergeCell ref="D57:E57"/>
    <mergeCell ref="D58:E58"/>
    <mergeCell ref="D59:E59"/>
    <mergeCell ref="D60:E60"/>
    <mergeCell ref="A45:E45"/>
    <mergeCell ref="D50:E50"/>
    <mergeCell ref="D51:E51"/>
    <mergeCell ref="D52:E52"/>
    <mergeCell ref="D53:E53"/>
    <mergeCell ref="D54:E54"/>
    <mergeCell ref="D55:E55"/>
    <mergeCell ref="D43:E43"/>
    <mergeCell ref="D44:E44"/>
    <mergeCell ref="D47:E47"/>
    <mergeCell ref="D48:E48"/>
    <mergeCell ref="D49:E49"/>
    <mergeCell ref="D61:E61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